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БЮДЖЕТА'!$A$8:$I$8</definedName>
    <definedName name="_xlnm.Print_Titles" localSheetId="0">'БЕЗ УЧЕТА СЧЕТОВ БЮДЖЕТА'!$8:$8</definedName>
    <definedName name="_xlnm.Print_Area" localSheetId="0">'БЕЗ УЧЕТА СЧЕТОВ БЮДЖЕТА'!$A$1:$I$211</definedName>
  </definedNames>
  <calcPr fullCalcOnLoad="1"/>
</workbook>
</file>

<file path=xl/sharedStrings.xml><?xml version="1.0" encoding="utf-8"?>
<sst xmlns="http://schemas.openxmlformats.org/spreadsheetml/2006/main" count="427" uniqueCount="324">
  <si>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</si>
  <si>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</si>
  <si>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</si>
  <si>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</si>
  <si>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</si>
  <si>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</si>
  <si>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</si>
  <si>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</si>
  <si>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</si>
  <si>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</si>
  <si>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</si>
  <si>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</si>
  <si>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</si>
  <si>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</si>
  <si>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</si>
  <si>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</si>
  <si>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</si>
  <si>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</si>
  <si>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</si>
  <si>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</si>
  <si>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</si>
  <si>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</si>
  <si>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</si>
  <si>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</si>
  <si>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</si>
  <si>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</si>
  <si>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</si>
  <si>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</si>
  <si>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</si>
  <si>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</si>
  <si>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</si>
  <si>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</si>
  <si>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</si>
  <si>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</si>
  <si>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</si>
  <si>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</si>
  <si>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</si>
  <si>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</si>
  <si>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</si>
  <si>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</si>
  <si>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</si>
  <si>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</si>
  <si>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</si>
  <si>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</si>
  <si>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</si>
  <si>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</si>
  <si>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</si>
  <si>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</si>
  <si>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</si>
  <si>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</si>
  <si>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</si>
  <si>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</si>
  <si>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</si>
  <si>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</si>
  <si>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</si>
  <si>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</si>
  <si>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</si>
  <si>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</si>
  <si>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</si>
  <si>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</si>
  <si>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</si>
  <si>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</si>
  <si>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</si>
  <si>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</si>
  <si>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</si>
  <si>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</si>
  <si>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</si>
  <si>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</si>
  <si>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</si>
  <si>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</si>
  <si>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</si>
  <si>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</si>
  <si>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</si>
  <si>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</si>
  <si>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</si>
  <si>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</si>
  <si>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</si>
  <si>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</si>
  <si>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</si>
  <si>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</si>
  <si>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</si>
  <si>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</si>
  <si>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</si>
  <si>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</si>
  <si>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</si>
  <si>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</si>
  <si>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</si>
  <si>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</si>
  <si>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</si>
  <si>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</si>
  <si>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</si>
  <si>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</si>
  <si>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</si>
  <si>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</si>
  <si>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</si>
  <si>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</si>
  <si>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</si>
  <si>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</si>
  <si>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</si>
  <si>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</si>
  <si>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</si>
  <si>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</si>
  <si>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</si>
  <si>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</si>
  <si>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</si>
  <si>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</si>
  <si>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</si>
  <si>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</si>
  <si>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</si>
  <si>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</si>
  <si>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</si>
  <si>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</si>
  <si>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</si>
  <si>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</si>
  <si>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</si>
  <si>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</si>
  <si>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</si>
  <si>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</si>
  <si>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</si>
  <si>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</si>
  <si>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</si>
  <si>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</si>
  <si>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</si>
  <si>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</si>
  <si>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</si>
  <si>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</si>
  <si>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</si>
  <si>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</si>
  <si>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</si>
  <si>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</si>
  <si>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</si>
  <si>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</si>
  <si>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</si>
  <si>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</si>
  <si>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</si>
  <si>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</si>
  <si>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</si>
  <si>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</si>
  <si>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</si>
  <si>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</si>
  <si>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</si>
  <si>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</si>
  <si>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</si>
  <si>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</si>
  <si>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</si>
  <si>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</si>
  <si>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</si>
  <si>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</si>
  <si>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</si>
  <si>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</si>
  <si>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</si>
  <si>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</si>
  <si>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</si>
  <si>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</si>
  <si>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</si>
  <si>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</si>
  <si>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</si>
  <si>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</si>
  <si>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</si>
  <si>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</si>
  <si>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</si>
  <si>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</si>
  <si>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</si>
  <si>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</si>
  <si>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</si>
  <si>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</si>
  <si>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</si>
  <si>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</si>
  <si>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</si>
  <si>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</si>
  <si>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</si>
  <si>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</si>
  <si>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</si>
  <si>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</si>
  <si>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</si>
  <si>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</si>
  <si>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</si>
  <si>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</si>
  <si>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</si>
  <si>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</si>
  <si>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</si>
  <si>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</si>
  <si>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</si>
  <si>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</si>
  <si>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</si>
  <si>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</si>
  <si>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</si>
  <si>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</si>
  <si>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</si>
  <si>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</si>
  <si>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</si>
  <si>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</si>
  <si>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</si>
  <si>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</si>
  <si>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</si>
  <si>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</si>
  <si>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</si>
  <si>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</si>
  <si>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</si>
  <si>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</si>
  <si>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</si>
  <si>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</si>
  <si>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</si>
  <si>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</si>
  <si>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</si>
  <si>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</si>
  <si>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</si>
  <si>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</si>
  <si>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</si>
  <si>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</si>
  <si>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</si>
  <si>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</si>
  <si>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</si>
  <si>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</si>
  <si>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</si>
  <si>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</si>
  <si>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</si>
  <si>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</si>
  <si>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</si>
  <si>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</si>
  <si>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</si>
  <si>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</si>
  <si>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</si>
  <si>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</si>
  <si>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</si>
  <si>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</si>
  <si>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</si>
  <si>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</si>
  <si>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</si>
  <si>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</si>
  <si>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</si>
  <si>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</si>
  <si>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</si>
  <si>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</si>
  <si>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</si>
  <si>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</si>
  <si>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</si>
  <si>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</si>
  <si>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</si>
  <si>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</si>
  <si>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</si>
  <si>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</si>
  <si>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</si>
  <si>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</si>
  <si>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</si>
  <si>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</si>
  <si>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</si>
  <si>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</si>
  <si>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</si>
  <si>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</si>
  <si>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</si>
  <si>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</si>
  <si>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</si>
  <si>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</si>
  <si>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</si>
  <si>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</si>
  <si>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</si>
  <si>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</si>
  <si>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</si>
  <si>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</si>
  <si>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</si>
  <si>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</si>
  <si>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</si>
  <si>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</si>
  <si>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</si>
  <si>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</si>
  <si>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</si>
  <si>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</si>
  <si>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</si>
  <si>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</si>
  <si>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</si>
  <si>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</si>
  <si>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</si>
  <si>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</si>
  <si>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</si>
  <si>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</si>
  <si>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</si>
  <si>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</si>
  <si>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</si>
  <si>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</si>
  <si>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</si>
  <si>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</si>
  <si>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</si>
  <si>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</si>
  <si>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</si>
  <si>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</si>
  <si>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</si>
  <si>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</si>
  <si>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</si>
  <si>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</si>
  <si>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</si>
  <si>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</si>
  <si>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</si>
  <si>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</si>
  <si>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</si>
  <si>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</si>
  <si>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0200093140</t>
  </si>
  <si>
    <t>0310021691</t>
  </si>
  <si>
    <t>Мероприятия учреждений по развитию общего образования</t>
  </si>
  <si>
    <t>999995930F</t>
  </si>
  <si>
    <t>тыс.руб</t>
  </si>
  <si>
    <t>Исполнено</t>
  </si>
  <si>
    <t>0500011610</t>
  </si>
  <si>
    <t>9999912190</t>
  </si>
  <si>
    <t>9999914910</t>
  </si>
  <si>
    <t>9999958790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</si>
  <si>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</si>
  <si>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9999923800</t>
  </si>
  <si>
    <t>Резервный фонд Правительства Приморского края по ликвидации чрезвычайных ситуаций природного и техногенного характера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</si>
  <si>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</si>
  <si>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</si>
  <si>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</si>
  <si>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</si>
  <si>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</si>
  <si>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</si>
  <si>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</si>
  <si>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11000S2250</t>
  </si>
  <si>
    <t>Расходы на развитие спортивной инфраструктуры, находящейся в муниципальной собственности за счет краевого бюджета</t>
  </si>
  <si>
    <t>150P592190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</si>
  <si>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</si>
  <si>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</si>
  <si>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</si>
  <si>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района № ______ от _________</t>
  </si>
  <si>
    <t>Приложение 4 к решению Думы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</si>
</sst>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#,##0.000000"/>
    <numFmt numFmtId="188" formatCode="#,##0.0"/>
    <numFmt numFmtId="189" formatCode="0.00000"/>
    <numFmt numFmtId="190" formatCode="0.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4" fontId="1" fillId="0" borderId="0" xfId="62" applyNumberFormat="1" applyFont="1" applyAlignment="1">
      <alignment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2" applyNumberFormat="1" applyFont="1" applyAlignment="1">
      <alignment/>
    </xf>
    <xf numFmtId="0" fontId="3" fillId="0" borderId="0" xfId="0" applyFont="1" applyAlignment="1">
      <alignment horizontal="right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7" borderId="11" xfId="62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77" fontId="2" fillId="37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7" fontId="1" fillId="41" borderId="11" xfId="0" applyNumberFormat="1" applyFont="1" applyFill="1" applyBorder="1" applyAlignment="1">
      <alignment horizontal="center" vertical="center" wrapText="1"/>
    </xf>
    <xf numFmtId="171" fontId="1" fillId="41" borderId="11" xfId="62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4" fontId="2" fillId="40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81" fontId="2" fillId="37" borderId="11" xfId="62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tabSelected="1" zoomScale="120" zoomScaleNormal="120" zoomScalePageLayoutView="0" workbookViewId="0" topLeftCell="A1">
      <selection activeCell="H5" sqref="H5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5" width="15.125" style="2" customWidth="1"/>
    <col min="6" max="6" width="18.00390625" style="2" customWidth="1"/>
    <col min="7" max="8" width="18.25390625" style="2" customWidth="1"/>
    <col min="9" max="9" width="12.625" style="2" customWidth="1"/>
    <col min="10" max="16384" width="9.125" style="2" customWidth="1"/>
  </cols>
  <sheetData>
    <row r="1" spans="2:9" ht="15.75" customHeight="1">
      <c r="B1" s="97" t="s">
        <v>323</v>
      </c>
      <c r="C1" s="97"/>
      <c r="D1" s="97"/>
      <c r="E1" s="97"/>
      <c r="F1" s="97"/>
      <c r="G1" s="97"/>
      <c r="H1" s="97"/>
      <c r="I1" s="97"/>
    </row>
    <row r="2" spans="2:9" ht="15.75" customHeight="1">
      <c r="B2" s="97" t="s">
        <v>259</v>
      </c>
      <c r="C2" s="97"/>
      <c r="D2" s="97"/>
      <c r="E2" s="97"/>
      <c r="F2" s="97"/>
      <c r="G2" s="97"/>
      <c r="H2" s="97"/>
      <c r="I2" s="97"/>
    </row>
    <row r="3" spans="2:9" ht="15.75" customHeight="1">
      <c r="B3" s="97" t="s">
        <v>322</v>
      </c>
      <c r="C3" s="97"/>
      <c r="D3" s="97"/>
      <c r="E3" s="97"/>
      <c r="F3" s="97"/>
      <c r="G3" s="97"/>
      <c r="H3" s="97"/>
      <c r="I3" s="97"/>
    </row>
    <row r="4" spans="2:9" ht="12.75">
      <c r="B4" s="98"/>
      <c r="C4" s="98"/>
      <c r="D4" s="98"/>
      <c r="E4" s="98"/>
      <c r="F4" s="98"/>
      <c r="G4" s="98"/>
      <c r="H4" s="98"/>
      <c r="I4" s="98"/>
    </row>
    <row r="5" spans="1:6" ht="30.75" customHeight="1">
      <c r="A5" s="100" t="s">
        <v>19</v>
      </c>
      <c r="B5" s="100"/>
      <c r="C5" s="100"/>
      <c r="D5" s="100"/>
      <c r="E5" s="100"/>
      <c r="F5" s="100"/>
    </row>
    <row r="6" spans="1:6" ht="57" customHeight="1">
      <c r="A6" s="99" t="s">
        <v>208</v>
      </c>
      <c r="B6" s="99"/>
      <c r="C6" s="99"/>
      <c r="D6" s="99"/>
      <c r="E6" s="99"/>
      <c r="F6" s="99"/>
    </row>
    <row r="7" spans="1:9" ht="15.75">
      <c r="A7" s="16"/>
      <c r="B7" s="16"/>
      <c r="C7" s="16"/>
      <c r="D7" s="16"/>
      <c r="E7" s="16"/>
      <c r="F7" s="16"/>
      <c r="I7" s="74" t="s">
        <v>300</v>
      </c>
    </row>
    <row r="8" spans="1:9" ht="51">
      <c r="A8" s="4" t="s">
        <v>0</v>
      </c>
      <c r="B8" s="4" t="s">
        <v>14</v>
      </c>
      <c r="C8" s="4" t="s">
        <v>1</v>
      </c>
      <c r="D8" s="4" t="s">
        <v>248</v>
      </c>
      <c r="E8" s="88" t="s">
        <v>309</v>
      </c>
      <c r="F8" s="88" t="s">
        <v>310</v>
      </c>
      <c r="G8" s="75" t="s">
        <v>301</v>
      </c>
      <c r="H8" s="89" t="s">
        <v>311</v>
      </c>
      <c r="I8" s="90" t="s">
        <v>312</v>
      </c>
    </row>
    <row r="9" spans="1:9" ht="25.5" customHeight="1">
      <c r="A9" s="30" t="s">
        <v>57</v>
      </c>
      <c r="B9" s="31" t="s">
        <v>2</v>
      </c>
      <c r="C9" s="32"/>
      <c r="D9" s="31" t="s">
        <v>83</v>
      </c>
      <c r="E9" s="79">
        <f>E13+E18+E57+E66+E69+E77+E82+E92+E95+E98+E106+E120+E10+E60+E54+E124+E135+E138+E141+E144+E74</f>
        <v>947942.7735900001</v>
      </c>
      <c r="F9" s="79">
        <f>F13+F18+F57+F66+F69+F77+F82+F92+F95+F98+F106+F120+F10+F60+F54+F124+F135+F138+F141+F144+F74</f>
        <v>952251.4261600003</v>
      </c>
      <c r="G9" s="79">
        <f>G13+G18+G57+G66+G69+G77+G82+G92+G95+G98+G106+G120+G10+G60+G54+G124+G135+G138+G141+G144+G74</f>
        <v>950315.8350000002</v>
      </c>
      <c r="H9" s="76">
        <f>G9/E9*100</f>
        <v>100.25033804530341</v>
      </c>
      <c r="I9" s="76">
        <f>G9/F9*100</f>
        <v>99.79673528368392</v>
      </c>
    </row>
    <row r="10" spans="1:9" ht="33.75" customHeight="1">
      <c r="A10" s="38" t="s">
        <v>209</v>
      </c>
      <c r="B10" s="39" t="s">
        <v>63</v>
      </c>
      <c r="C10" s="40"/>
      <c r="D10" s="39" t="s">
        <v>84</v>
      </c>
      <c r="E10" s="80">
        <f aca="true" t="shared" si="0" ref="E10:G11">E11</f>
        <v>6106.7034</v>
      </c>
      <c r="F10" s="80">
        <f t="shared" si="0"/>
        <v>6355.9566</v>
      </c>
      <c r="G10" s="80">
        <f t="shared" si="0"/>
        <v>6355.957</v>
      </c>
      <c r="H10" s="76">
        <f aca="true" t="shared" si="1" ref="H10:H71">G10/E10*100</f>
        <v>104.08163920324016</v>
      </c>
      <c r="I10" s="76">
        <f aca="true" t="shared" si="2" ref="I10:I73">G10/F10*100</f>
        <v>100.00000629330918</v>
      </c>
    </row>
    <row r="11" spans="1:9" ht="18" customHeight="1">
      <c r="A11" s="53" t="s">
        <v>15</v>
      </c>
      <c r="B11" s="41" t="s">
        <v>63</v>
      </c>
      <c r="C11" s="42"/>
      <c r="D11" s="41" t="s">
        <v>84</v>
      </c>
      <c r="E11" s="81">
        <f t="shared" si="0"/>
        <v>6106.7034</v>
      </c>
      <c r="F11" s="81">
        <f t="shared" si="0"/>
        <v>6355.9566</v>
      </c>
      <c r="G11" s="81">
        <f t="shared" si="0"/>
        <v>6355.957</v>
      </c>
      <c r="H11" s="76">
        <f t="shared" si="1"/>
        <v>104.08163920324016</v>
      </c>
      <c r="I11" s="76">
        <f t="shared" si="2"/>
        <v>100.00000629330918</v>
      </c>
    </row>
    <row r="12" spans="1:9" ht="32.25" customHeight="1">
      <c r="A12" s="22" t="s">
        <v>144</v>
      </c>
      <c r="B12" s="43" t="s">
        <v>63</v>
      </c>
      <c r="C12" s="44"/>
      <c r="D12" s="43" t="s">
        <v>143</v>
      </c>
      <c r="E12" s="82">
        <v>6106.7034</v>
      </c>
      <c r="F12" s="82">
        <v>6355.9566</v>
      </c>
      <c r="G12" s="82">
        <v>6355.957</v>
      </c>
      <c r="H12" s="76">
        <f t="shared" si="1"/>
        <v>104.08163920324016</v>
      </c>
      <c r="I12" s="76">
        <f t="shared" si="2"/>
        <v>100.00000629330918</v>
      </c>
    </row>
    <row r="13" spans="1:9" ht="31.5">
      <c r="A13" s="10" t="s">
        <v>145</v>
      </c>
      <c r="B13" s="12">
        <v>951</v>
      </c>
      <c r="C13" s="8"/>
      <c r="D13" s="8" t="s">
        <v>86</v>
      </c>
      <c r="E13" s="46">
        <f>E14</f>
        <v>15212.96</v>
      </c>
      <c r="F13" s="46">
        <f>F14</f>
        <v>15779.15722</v>
      </c>
      <c r="G13" s="46">
        <f>G14</f>
        <v>15779.157</v>
      </c>
      <c r="H13" s="76">
        <f t="shared" si="1"/>
        <v>103.72180693303605</v>
      </c>
      <c r="I13" s="76">
        <f t="shared" si="2"/>
        <v>99.9999986057557</v>
      </c>
    </row>
    <row r="14" spans="1:9" ht="15">
      <c r="A14" s="53" t="s">
        <v>15</v>
      </c>
      <c r="B14" s="54">
        <v>951</v>
      </c>
      <c r="C14" s="55"/>
      <c r="D14" s="54" t="s">
        <v>86</v>
      </c>
      <c r="E14" s="56">
        <f>E15+E16+E17</f>
        <v>15212.96</v>
      </c>
      <c r="F14" s="56">
        <f>F15+F16+F17</f>
        <v>15779.15722</v>
      </c>
      <c r="G14" s="56">
        <f>G15+G16+G17</f>
        <v>15779.157</v>
      </c>
      <c r="H14" s="76">
        <f t="shared" si="1"/>
        <v>103.72180693303605</v>
      </c>
      <c r="I14" s="76">
        <f t="shared" si="2"/>
        <v>99.9999986057557</v>
      </c>
    </row>
    <row r="15" spans="1:10" ht="31.5">
      <c r="A15" s="22" t="s">
        <v>34</v>
      </c>
      <c r="B15" s="19">
        <v>951</v>
      </c>
      <c r="C15" s="21"/>
      <c r="D15" s="20" t="s">
        <v>85</v>
      </c>
      <c r="E15" s="45">
        <v>15212.96</v>
      </c>
      <c r="F15" s="45">
        <v>15312.89022</v>
      </c>
      <c r="G15" s="45">
        <v>15312.89</v>
      </c>
      <c r="H15" s="76">
        <f t="shared" si="1"/>
        <v>100.6568741388921</v>
      </c>
      <c r="I15" s="76">
        <f t="shared" si="2"/>
        <v>99.99999856330192</v>
      </c>
      <c r="J15" s="87"/>
    </row>
    <row r="16" spans="1:9" ht="18.75">
      <c r="A16" s="22" t="s">
        <v>81</v>
      </c>
      <c r="B16" s="19">
        <v>951</v>
      </c>
      <c r="C16" s="21"/>
      <c r="D16" s="20" t="s">
        <v>210</v>
      </c>
      <c r="E16" s="45">
        <v>0</v>
      </c>
      <c r="F16" s="45">
        <v>426.267</v>
      </c>
      <c r="G16" s="45">
        <v>426.267</v>
      </c>
      <c r="H16" s="76"/>
      <c r="I16" s="76">
        <f t="shared" si="2"/>
        <v>100</v>
      </c>
    </row>
    <row r="17" spans="1:9" ht="47.25">
      <c r="A17" s="22" t="s">
        <v>162</v>
      </c>
      <c r="B17" s="19">
        <v>951</v>
      </c>
      <c r="C17" s="21"/>
      <c r="D17" s="20" t="s">
        <v>296</v>
      </c>
      <c r="E17" s="45">
        <v>0</v>
      </c>
      <c r="F17" s="45">
        <v>40</v>
      </c>
      <c r="G17" s="45">
        <v>40</v>
      </c>
      <c r="H17" s="76"/>
      <c r="I17" s="76">
        <f t="shared" si="2"/>
        <v>100</v>
      </c>
    </row>
    <row r="18" spans="1:9" ht="15.75">
      <c r="A18" s="10" t="s">
        <v>146</v>
      </c>
      <c r="B18" s="12">
        <v>953</v>
      </c>
      <c r="C18" s="8"/>
      <c r="D18" s="8" t="s">
        <v>89</v>
      </c>
      <c r="E18" s="46">
        <f>E19</f>
        <v>642247.1420000001</v>
      </c>
      <c r="F18" s="46">
        <f>F19</f>
        <v>675742.02859</v>
      </c>
      <c r="G18" s="46">
        <f>G19</f>
        <v>677298.645</v>
      </c>
      <c r="H18" s="76">
        <f t="shared" si="1"/>
        <v>105.457634718443</v>
      </c>
      <c r="I18" s="76">
        <f t="shared" si="2"/>
        <v>100.23035660712831</v>
      </c>
    </row>
    <row r="19" spans="1:9" ht="25.5">
      <c r="A19" s="53" t="s">
        <v>17</v>
      </c>
      <c r="B19" s="54" t="s">
        <v>16</v>
      </c>
      <c r="C19" s="55"/>
      <c r="D19" s="54" t="s">
        <v>83</v>
      </c>
      <c r="E19" s="56">
        <f>E20+E25+E39+E48+E51+E44</f>
        <v>642247.1420000001</v>
      </c>
      <c r="F19" s="56">
        <f>F20+F25+F39+F48+F51+F44</f>
        <v>675742.02859</v>
      </c>
      <c r="G19" s="56">
        <f>G20+G25+G39+G48+G51+G44</f>
        <v>677298.645</v>
      </c>
      <c r="H19" s="76">
        <f t="shared" si="1"/>
        <v>105.457634718443</v>
      </c>
      <c r="I19" s="76">
        <f t="shared" si="2"/>
        <v>100.23035660712831</v>
      </c>
    </row>
    <row r="20" spans="1:9" ht="19.5" customHeight="1">
      <c r="A20" s="26" t="s">
        <v>48</v>
      </c>
      <c r="B20" s="13">
        <v>953</v>
      </c>
      <c r="C20" s="6"/>
      <c r="D20" s="6" t="s">
        <v>87</v>
      </c>
      <c r="E20" s="47">
        <f>E21+E23+E22+E24</f>
        <v>146686.70799999998</v>
      </c>
      <c r="F20" s="47">
        <f>F21+F23+F22+F24</f>
        <v>156388.12384</v>
      </c>
      <c r="G20" s="47">
        <f>G21+G23+G22+G24</f>
        <v>156333.81199999998</v>
      </c>
      <c r="H20" s="76">
        <f t="shared" si="1"/>
        <v>106.57667223672371</v>
      </c>
      <c r="I20" s="76">
        <f t="shared" si="2"/>
        <v>99.9652711224699</v>
      </c>
    </row>
    <row r="21" spans="1:9" ht="31.5">
      <c r="A21" s="18" t="s">
        <v>34</v>
      </c>
      <c r="B21" s="19">
        <v>953</v>
      </c>
      <c r="C21" s="20"/>
      <c r="D21" s="20" t="s">
        <v>88</v>
      </c>
      <c r="E21" s="45">
        <v>53000.11</v>
      </c>
      <c r="F21" s="45">
        <v>60900.11</v>
      </c>
      <c r="G21" s="45">
        <v>60900.11</v>
      </c>
      <c r="H21" s="76">
        <f t="shared" si="1"/>
        <v>114.90562944114644</v>
      </c>
      <c r="I21" s="76">
        <f t="shared" si="2"/>
        <v>100</v>
      </c>
    </row>
    <row r="22" spans="1:9" ht="31.5">
      <c r="A22" s="22" t="s">
        <v>60</v>
      </c>
      <c r="B22" s="19">
        <v>953</v>
      </c>
      <c r="C22" s="20"/>
      <c r="D22" s="20" t="s">
        <v>90</v>
      </c>
      <c r="E22" s="45">
        <v>4000</v>
      </c>
      <c r="F22" s="45">
        <v>6401.41584</v>
      </c>
      <c r="G22" s="45">
        <v>6401.416</v>
      </c>
      <c r="H22" s="76">
        <f t="shared" si="1"/>
        <v>160.0354</v>
      </c>
      <c r="I22" s="76">
        <f t="shared" si="2"/>
        <v>100.00000249944708</v>
      </c>
    </row>
    <row r="23" spans="1:9" ht="51" customHeight="1">
      <c r="A23" s="22" t="s">
        <v>49</v>
      </c>
      <c r="B23" s="19">
        <v>953</v>
      </c>
      <c r="C23" s="20"/>
      <c r="D23" s="20" t="s">
        <v>91</v>
      </c>
      <c r="E23" s="45">
        <v>88186.598</v>
      </c>
      <c r="F23" s="45">
        <v>88186.598</v>
      </c>
      <c r="G23" s="45">
        <v>88186.598</v>
      </c>
      <c r="H23" s="76">
        <f t="shared" si="1"/>
        <v>100</v>
      </c>
      <c r="I23" s="76">
        <f t="shared" si="2"/>
        <v>100</v>
      </c>
    </row>
    <row r="24" spans="1:9" ht="51" customHeight="1">
      <c r="A24" s="28" t="s">
        <v>162</v>
      </c>
      <c r="B24" s="29">
        <v>953</v>
      </c>
      <c r="C24" s="20"/>
      <c r="D24" s="20" t="s">
        <v>182</v>
      </c>
      <c r="E24" s="45">
        <v>1500</v>
      </c>
      <c r="F24" s="45">
        <v>900</v>
      </c>
      <c r="G24" s="45">
        <v>845.688</v>
      </c>
      <c r="H24" s="76">
        <f t="shared" si="1"/>
        <v>56.3792</v>
      </c>
      <c r="I24" s="76">
        <f t="shared" si="2"/>
        <v>93.96533333333333</v>
      </c>
    </row>
    <row r="25" spans="1:9" ht="23.25" customHeight="1">
      <c r="A25" s="27" t="s">
        <v>50</v>
      </c>
      <c r="B25" s="25">
        <v>953</v>
      </c>
      <c r="C25" s="6"/>
      <c r="D25" s="6" t="s">
        <v>92</v>
      </c>
      <c r="E25" s="47">
        <f>SUM(E26:E38)</f>
        <v>441383.166</v>
      </c>
      <c r="F25" s="47">
        <f>SUM(F26:F38)</f>
        <v>460040.2602</v>
      </c>
      <c r="G25" s="47">
        <f>SUM(G26:G38)</f>
        <v>461755.001</v>
      </c>
      <c r="H25" s="76">
        <f t="shared" si="1"/>
        <v>104.61545354903726</v>
      </c>
      <c r="I25" s="76">
        <f t="shared" si="2"/>
        <v>100.37273711636772</v>
      </c>
    </row>
    <row r="26" spans="1:9" ht="31.5">
      <c r="A26" s="18" t="s">
        <v>34</v>
      </c>
      <c r="B26" s="19">
        <v>953</v>
      </c>
      <c r="C26" s="20"/>
      <c r="D26" s="20" t="s">
        <v>93</v>
      </c>
      <c r="E26" s="45">
        <v>113805.87</v>
      </c>
      <c r="F26" s="45">
        <v>122305.87</v>
      </c>
      <c r="G26" s="45">
        <v>122305.87</v>
      </c>
      <c r="H26" s="76">
        <f t="shared" si="1"/>
        <v>107.46885903161234</v>
      </c>
      <c r="I26" s="76">
        <f t="shared" si="2"/>
        <v>100</v>
      </c>
    </row>
    <row r="27" spans="1:9" ht="31.5">
      <c r="A27" s="22" t="s">
        <v>67</v>
      </c>
      <c r="B27" s="19">
        <v>953</v>
      </c>
      <c r="C27" s="20"/>
      <c r="D27" s="20" t="s">
        <v>94</v>
      </c>
      <c r="E27" s="45">
        <v>6225.876</v>
      </c>
      <c r="F27" s="45">
        <v>10514.48364</v>
      </c>
      <c r="G27" s="45">
        <v>10514.484</v>
      </c>
      <c r="H27" s="76">
        <f t="shared" si="1"/>
        <v>168.8836077043616</v>
      </c>
      <c r="I27" s="76">
        <f t="shared" si="2"/>
        <v>100.00000342384858</v>
      </c>
    </row>
    <row r="28" spans="1:9" ht="47.25">
      <c r="A28" s="22" t="s">
        <v>291</v>
      </c>
      <c r="B28" s="19">
        <v>953</v>
      </c>
      <c r="C28" s="20"/>
      <c r="D28" s="20" t="s">
        <v>292</v>
      </c>
      <c r="E28" s="45">
        <v>0</v>
      </c>
      <c r="F28" s="45">
        <v>8397.9</v>
      </c>
      <c r="G28" s="45">
        <v>7914.15</v>
      </c>
      <c r="H28" s="76"/>
      <c r="I28" s="76">
        <f t="shared" si="2"/>
        <v>94.23963133640552</v>
      </c>
    </row>
    <row r="29" spans="1:9" ht="48" customHeight="1">
      <c r="A29" s="28" t="s">
        <v>51</v>
      </c>
      <c r="B29" s="29">
        <v>953</v>
      </c>
      <c r="C29" s="20"/>
      <c r="D29" s="20" t="s">
        <v>95</v>
      </c>
      <c r="E29" s="45">
        <v>278439.129</v>
      </c>
      <c r="F29" s="45">
        <v>279346.929</v>
      </c>
      <c r="G29" s="45">
        <v>282436.914</v>
      </c>
      <c r="H29" s="76">
        <f t="shared" si="1"/>
        <v>101.43578419252992</v>
      </c>
      <c r="I29" s="76">
        <f t="shared" si="2"/>
        <v>101.10614604250759</v>
      </c>
    </row>
    <row r="30" spans="1:9" ht="48" customHeight="1">
      <c r="A30" s="28" t="s">
        <v>162</v>
      </c>
      <c r="B30" s="29">
        <v>953</v>
      </c>
      <c r="C30" s="20"/>
      <c r="D30" s="20" t="s">
        <v>163</v>
      </c>
      <c r="E30" s="45">
        <v>3000</v>
      </c>
      <c r="F30" s="45">
        <v>2342.8186</v>
      </c>
      <c r="G30" s="45">
        <v>2279.18</v>
      </c>
      <c r="H30" s="76">
        <f t="shared" si="1"/>
        <v>75.97266666666667</v>
      </c>
      <c r="I30" s="76">
        <f t="shared" si="2"/>
        <v>97.28367360580114</v>
      </c>
    </row>
    <row r="31" spans="1:9" ht="48" customHeight="1">
      <c r="A31" s="28" t="s">
        <v>164</v>
      </c>
      <c r="B31" s="29">
        <v>953</v>
      </c>
      <c r="C31" s="20"/>
      <c r="D31" s="20" t="s">
        <v>165</v>
      </c>
      <c r="E31" s="45">
        <v>17872.85</v>
      </c>
      <c r="F31" s="45">
        <v>13132.92724</v>
      </c>
      <c r="G31" s="45">
        <v>12934.401</v>
      </c>
      <c r="H31" s="76">
        <f t="shared" si="1"/>
        <v>72.36898983653978</v>
      </c>
      <c r="I31" s="76">
        <f t="shared" si="2"/>
        <v>98.48833214125078</v>
      </c>
    </row>
    <row r="32" spans="1:9" ht="33" customHeight="1">
      <c r="A32" s="18" t="s">
        <v>298</v>
      </c>
      <c r="B32" s="19">
        <v>953</v>
      </c>
      <c r="C32" s="20"/>
      <c r="D32" s="20" t="s">
        <v>297</v>
      </c>
      <c r="E32" s="45">
        <v>0</v>
      </c>
      <c r="F32" s="45">
        <v>45</v>
      </c>
      <c r="G32" s="45">
        <v>45</v>
      </c>
      <c r="H32" s="76"/>
      <c r="I32" s="76">
        <f t="shared" si="2"/>
        <v>100</v>
      </c>
    </row>
    <row r="33" spans="1:9" ht="20.25" customHeight="1">
      <c r="A33" s="22" t="s">
        <v>54</v>
      </c>
      <c r="B33" s="19">
        <v>953</v>
      </c>
      <c r="C33" s="20"/>
      <c r="D33" s="20" t="s">
        <v>96</v>
      </c>
      <c r="E33" s="45">
        <v>1300</v>
      </c>
      <c r="F33" s="45">
        <v>692.6049</v>
      </c>
      <c r="G33" s="45">
        <v>692.605</v>
      </c>
      <c r="H33" s="76">
        <f t="shared" si="1"/>
        <v>53.277307692307694</v>
      </c>
      <c r="I33" s="76">
        <f t="shared" si="2"/>
        <v>100.00001443824611</v>
      </c>
    </row>
    <row r="34" spans="1:9" ht="51.75" customHeight="1">
      <c r="A34" s="22" t="s">
        <v>169</v>
      </c>
      <c r="B34" s="19">
        <v>953</v>
      </c>
      <c r="C34" s="20"/>
      <c r="D34" s="20" t="s">
        <v>203</v>
      </c>
      <c r="E34" s="45">
        <v>3622.5</v>
      </c>
      <c r="F34" s="45">
        <v>3134.53746</v>
      </c>
      <c r="G34" s="45">
        <v>3134.537</v>
      </c>
      <c r="H34" s="76">
        <f t="shared" si="1"/>
        <v>86.52966183574878</v>
      </c>
      <c r="I34" s="76">
        <f t="shared" si="2"/>
        <v>99.99998532478855</v>
      </c>
    </row>
    <row r="35" spans="1:9" ht="51.75" customHeight="1">
      <c r="A35" s="22" t="s">
        <v>256</v>
      </c>
      <c r="B35" s="19">
        <v>953</v>
      </c>
      <c r="C35" s="20"/>
      <c r="D35" s="20" t="s">
        <v>257</v>
      </c>
      <c r="E35" s="45">
        <v>1799.547</v>
      </c>
      <c r="F35" s="45">
        <v>2040.19897</v>
      </c>
      <c r="G35" s="45">
        <v>2040.199</v>
      </c>
      <c r="H35" s="76">
        <f t="shared" si="1"/>
        <v>113.37292107402585</v>
      </c>
      <c r="I35" s="76">
        <f t="shared" si="2"/>
        <v>100.00000147044483</v>
      </c>
    </row>
    <row r="36" spans="1:9" ht="42" customHeight="1">
      <c r="A36" s="22" t="s">
        <v>170</v>
      </c>
      <c r="B36" s="19">
        <v>953</v>
      </c>
      <c r="C36" s="20"/>
      <c r="D36" s="20" t="s">
        <v>168</v>
      </c>
      <c r="E36" s="45">
        <v>2040.993</v>
      </c>
      <c r="F36" s="45">
        <v>9282.3086</v>
      </c>
      <c r="G36" s="45">
        <v>9282.309</v>
      </c>
      <c r="H36" s="76">
        <f t="shared" si="1"/>
        <v>454.7937695033741</v>
      </c>
      <c r="I36" s="76">
        <f t="shared" si="2"/>
        <v>100.00000430927278</v>
      </c>
    </row>
    <row r="37" spans="1:9" ht="42" customHeight="1">
      <c r="A37" s="22" t="s">
        <v>289</v>
      </c>
      <c r="B37" s="19">
        <v>953</v>
      </c>
      <c r="C37" s="20"/>
      <c r="D37" s="20" t="s">
        <v>290</v>
      </c>
      <c r="E37" s="45">
        <v>12876.401</v>
      </c>
      <c r="F37" s="45">
        <v>8517.6</v>
      </c>
      <c r="G37" s="45">
        <v>7888.27</v>
      </c>
      <c r="H37" s="76">
        <f t="shared" si="1"/>
        <v>61.26145030742675</v>
      </c>
      <c r="I37" s="76">
        <f t="shared" si="2"/>
        <v>92.61141636141636</v>
      </c>
    </row>
    <row r="38" spans="1:9" ht="42" customHeight="1">
      <c r="A38" s="22" t="s">
        <v>184</v>
      </c>
      <c r="B38" s="19">
        <v>953</v>
      </c>
      <c r="C38" s="20"/>
      <c r="D38" s="20" t="s">
        <v>183</v>
      </c>
      <c r="E38" s="45">
        <v>400</v>
      </c>
      <c r="F38" s="45">
        <v>287.08179</v>
      </c>
      <c r="G38" s="45">
        <v>287.082</v>
      </c>
      <c r="H38" s="76">
        <f t="shared" si="1"/>
        <v>71.7705</v>
      </c>
      <c r="I38" s="76">
        <f t="shared" si="2"/>
        <v>100.00007314988525</v>
      </c>
    </row>
    <row r="39" spans="1:9" ht="31.5">
      <c r="A39" s="26" t="s">
        <v>52</v>
      </c>
      <c r="B39" s="25">
        <v>953</v>
      </c>
      <c r="C39" s="6"/>
      <c r="D39" s="6" t="s">
        <v>97</v>
      </c>
      <c r="E39" s="47">
        <f>E40+E41+E42+E43</f>
        <v>32219.18</v>
      </c>
      <c r="F39" s="47">
        <f>F40+F41+F42+F43</f>
        <v>39910.37513</v>
      </c>
      <c r="G39" s="47">
        <f>G40+G41+G42+G43</f>
        <v>39910.375</v>
      </c>
      <c r="H39" s="76">
        <f t="shared" si="1"/>
        <v>123.87147965901055</v>
      </c>
      <c r="I39" s="76">
        <f t="shared" si="2"/>
        <v>99.99999967427016</v>
      </c>
    </row>
    <row r="40" spans="1:9" ht="31.5">
      <c r="A40" s="18" t="s">
        <v>53</v>
      </c>
      <c r="B40" s="19">
        <v>953</v>
      </c>
      <c r="C40" s="20"/>
      <c r="D40" s="20" t="s">
        <v>98</v>
      </c>
      <c r="E40" s="45">
        <v>30249.18</v>
      </c>
      <c r="F40" s="45">
        <v>30749.18</v>
      </c>
      <c r="G40" s="45">
        <v>30749.18</v>
      </c>
      <c r="H40" s="76">
        <f t="shared" si="1"/>
        <v>101.65293736888074</v>
      </c>
      <c r="I40" s="76">
        <f t="shared" si="2"/>
        <v>100</v>
      </c>
    </row>
    <row r="41" spans="1:9" ht="20.25" customHeight="1">
      <c r="A41" s="22" t="s">
        <v>122</v>
      </c>
      <c r="B41" s="19">
        <v>953</v>
      </c>
      <c r="C41" s="20"/>
      <c r="D41" s="20" t="s">
        <v>123</v>
      </c>
      <c r="E41" s="45">
        <v>1270</v>
      </c>
      <c r="F41" s="45">
        <v>9041.19513</v>
      </c>
      <c r="G41" s="45">
        <v>9041.195</v>
      </c>
      <c r="H41" s="76">
        <f t="shared" si="1"/>
        <v>711.9051181102362</v>
      </c>
      <c r="I41" s="76">
        <f t="shared" si="2"/>
        <v>99.999998562137</v>
      </c>
    </row>
    <row r="42" spans="1:9" ht="52.5" customHeight="1">
      <c r="A42" s="61" t="s">
        <v>212</v>
      </c>
      <c r="B42" s="19">
        <v>953</v>
      </c>
      <c r="C42" s="20"/>
      <c r="D42" s="20" t="s">
        <v>211</v>
      </c>
      <c r="E42" s="45">
        <v>0</v>
      </c>
      <c r="F42" s="45">
        <v>0</v>
      </c>
      <c r="G42" s="45">
        <v>0</v>
      </c>
      <c r="H42" s="76"/>
      <c r="I42" s="76"/>
    </row>
    <row r="43" spans="1:9" ht="48" customHeight="1">
      <c r="A43" s="61" t="s">
        <v>162</v>
      </c>
      <c r="B43" s="19">
        <v>953</v>
      </c>
      <c r="C43" s="20"/>
      <c r="D43" s="20" t="s">
        <v>207</v>
      </c>
      <c r="E43" s="45">
        <v>700</v>
      </c>
      <c r="F43" s="45">
        <v>120</v>
      </c>
      <c r="G43" s="45">
        <v>120</v>
      </c>
      <c r="H43" s="76">
        <f t="shared" si="1"/>
        <v>17.142857142857142</v>
      </c>
      <c r="I43" s="76">
        <f t="shared" si="2"/>
        <v>100</v>
      </c>
    </row>
    <row r="44" spans="1:9" ht="20.25" customHeight="1">
      <c r="A44" s="60" t="s">
        <v>188</v>
      </c>
      <c r="B44" s="25">
        <v>953</v>
      </c>
      <c r="C44" s="6"/>
      <c r="D44" s="6" t="s">
        <v>189</v>
      </c>
      <c r="E44" s="47">
        <f>E45+E46+E47</f>
        <v>0</v>
      </c>
      <c r="F44" s="47">
        <f>F45+F46+F47</f>
        <v>0</v>
      </c>
      <c r="G44" s="47">
        <f>G45+G46+G47</f>
        <v>0</v>
      </c>
      <c r="H44" s="76"/>
      <c r="I44" s="76"/>
    </row>
    <row r="45" spans="1:9" ht="20.25" customHeight="1">
      <c r="A45" s="61" t="s">
        <v>190</v>
      </c>
      <c r="B45" s="19">
        <v>953</v>
      </c>
      <c r="C45" s="20"/>
      <c r="D45" s="20" t="s">
        <v>192</v>
      </c>
      <c r="E45" s="45">
        <v>0</v>
      </c>
      <c r="F45" s="45">
        <v>0</v>
      </c>
      <c r="G45" s="45">
        <v>0</v>
      </c>
      <c r="H45" s="76"/>
      <c r="I45" s="76"/>
    </row>
    <row r="46" spans="1:9" ht="20.25" customHeight="1">
      <c r="A46" s="61" t="s">
        <v>191</v>
      </c>
      <c r="B46" s="19">
        <v>953</v>
      </c>
      <c r="C46" s="20"/>
      <c r="D46" s="20" t="s">
        <v>193</v>
      </c>
      <c r="E46" s="45">
        <v>0</v>
      </c>
      <c r="F46" s="45">
        <v>0</v>
      </c>
      <c r="G46" s="45">
        <v>0</v>
      </c>
      <c r="H46" s="76"/>
      <c r="I46" s="76"/>
    </row>
    <row r="47" spans="1:9" ht="20.25" customHeight="1">
      <c r="A47" s="61" t="s">
        <v>204</v>
      </c>
      <c r="B47" s="19">
        <v>953</v>
      </c>
      <c r="C47" s="20"/>
      <c r="D47" s="20" t="s">
        <v>205</v>
      </c>
      <c r="E47" s="45">
        <v>0</v>
      </c>
      <c r="F47" s="45">
        <v>0</v>
      </c>
      <c r="G47" s="45">
        <v>0</v>
      </c>
      <c r="H47" s="76"/>
      <c r="I47" s="76"/>
    </row>
    <row r="48" spans="1:9" ht="31.5">
      <c r="A48" s="26" t="s">
        <v>55</v>
      </c>
      <c r="B48" s="13">
        <v>953</v>
      </c>
      <c r="C48" s="6"/>
      <c r="D48" s="6" t="s">
        <v>99</v>
      </c>
      <c r="E48" s="47">
        <f>E49+E50</f>
        <v>21958.088</v>
      </c>
      <c r="F48" s="47">
        <f>F49+F50</f>
        <v>19403.26942</v>
      </c>
      <c r="G48" s="47">
        <f>G49+G50</f>
        <v>19299.457</v>
      </c>
      <c r="H48" s="76">
        <f t="shared" si="1"/>
        <v>87.8922472667019</v>
      </c>
      <c r="I48" s="76">
        <f t="shared" si="2"/>
        <v>99.46497459911062</v>
      </c>
    </row>
    <row r="49" spans="1:9" ht="31.5">
      <c r="A49" s="18" t="s">
        <v>24</v>
      </c>
      <c r="B49" s="19">
        <v>953</v>
      </c>
      <c r="C49" s="20"/>
      <c r="D49" s="20" t="s">
        <v>213</v>
      </c>
      <c r="E49" s="45">
        <v>21692.53</v>
      </c>
      <c r="F49" s="45">
        <v>19283.26942</v>
      </c>
      <c r="G49" s="45">
        <v>19251.457</v>
      </c>
      <c r="H49" s="76">
        <f t="shared" si="1"/>
        <v>88.74694191963776</v>
      </c>
      <c r="I49" s="76">
        <f t="shared" si="2"/>
        <v>99.83502579719699</v>
      </c>
    </row>
    <row r="50" spans="1:9" ht="15.75">
      <c r="A50" s="18" t="s">
        <v>68</v>
      </c>
      <c r="B50" s="19">
        <v>953</v>
      </c>
      <c r="C50" s="20"/>
      <c r="D50" s="20" t="s">
        <v>100</v>
      </c>
      <c r="E50" s="45">
        <v>265.558</v>
      </c>
      <c r="F50" s="45">
        <v>120</v>
      </c>
      <c r="G50" s="45">
        <v>48</v>
      </c>
      <c r="H50" s="76">
        <f t="shared" si="1"/>
        <v>18.07514742542119</v>
      </c>
      <c r="I50" s="76">
        <f t="shared" si="2"/>
        <v>40</v>
      </c>
    </row>
    <row r="51" spans="1:9" ht="15.75">
      <c r="A51" s="26" t="s">
        <v>128</v>
      </c>
      <c r="B51" s="13">
        <v>953</v>
      </c>
      <c r="C51" s="6"/>
      <c r="D51" s="6" t="s">
        <v>131</v>
      </c>
      <c r="E51" s="47">
        <f>E52+E53</f>
        <v>0</v>
      </c>
      <c r="F51" s="47">
        <f>F52+F53</f>
        <v>0</v>
      </c>
      <c r="G51" s="47">
        <f>G52+G53</f>
        <v>0</v>
      </c>
      <c r="H51" s="76"/>
      <c r="I51" s="76"/>
    </row>
    <row r="52" spans="1:9" ht="15.75">
      <c r="A52" s="18" t="s">
        <v>129</v>
      </c>
      <c r="B52" s="19">
        <v>953</v>
      </c>
      <c r="C52" s="20"/>
      <c r="D52" s="20" t="s">
        <v>130</v>
      </c>
      <c r="E52" s="45">
        <v>0</v>
      </c>
      <c r="F52" s="45">
        <v>0</v>
      </c>
      <c r="G52" s="45">
        <v>0</v>
      </c>
      <c r="H52" s="76"/>
      <c r="I52" s="76"/>
    </row>
    <row r="53" spans="1:9" ht="15.75">
      <c r="A53" s="18" t="s">
        <v>148</v>
      </c>
      <c r="B53" s="19">
        <v>953</v>
      </c>
      <c r="C53" s="20"/>
      <c r="D53" s="20" t="s">
        <v>132</v>
      </c>
      <c r="E53" s="45">
        <v>0</v>
      </c>
      <c r="F53" s="45">
        <v>0</v>
      </c>
      <c r="G53" s="45">
        <v>0</v>
      </c>
      <c r="H53" s="76"/>
      <c r="I53" s="76"/>
    </row>
    <row r="54" spans="1:9" ht="31.5">
      <c r="A54" s="7" t="s">
        <v>147</v>
      </c>
      <c r="B54" s="12">
        <v>951</v>
      </c>
      <c r="C54" s="8"/>
      <c r="D54" s="8" t="s">
        <v>101</v>
      </c>
      <c r="E54" s="46">
        <f aca="true" t="shared" si="3" ref="E54:G55">E55</f>
        <v>70</v>
      </c>
      <c r="F54" s="46">
        <f t="shared" si="3"/>
        <v>168.616</v>
      </c>
      <c r="G54" s="46">
        <f t="shared" si="3"/>
        <v>168.616</v>
      </c>
      <c r="H54" s="76">
        <f t="shared" si="1"/>
        <v>240.88000000000002</v>
      </c>
      <c r="I54" s="76">
        <f t="shared" si="2"/>
        <v>100</v>
      </c>
    </row>
    <row r="55" spans="1:9" ht="15.75">
      <c r="A55" s="53" t="s">
        <v>15</v>
      </c>
      <c r="B55" s="36">
        <v>951</v>
      </c>
      <c r="C55" s="37"/>
      <c r="D55" s="37" t="s">
        <v>101</v>
      </c>
      <c r="E55" s="48">
        <f t="shared" si="3"/>
        <v>70</v>
      </c>
      <c r="F55" s="48">
        <f t="shared" si="3"/>
        <v>168.616</v>
      </c>
      <c r="G55" s="48">
        <f t="shared" si="3"/>
        <v>168.616</v>
      </c>
      <c r="H55" s="76">
        <f t="shared" si="1"/>
        <v>240.88000000000002</v>
      </c>
      <c r="I55" s="76">
        <f t="shared" si="2"/>
        <v>100</v>
      </c>
    </row>
    <row r="56" spans="1:9" ht="31.5">
      <c r="A56" s="22" t="s">
        <v>64</v>
      </c>
      <c r="B56" s="19">
        <v>951</v>
      </c>
      <c r="C56" s="20"/>
      <c r="D56" s="20" t="s">
        <v>214</v>
      </c>
      <c r="E56" s="91">
        <v>70</v>
      </c>
      <c r="F56" s="45">
        <v>168.616</v>
      </c>
      <c r="G56" s="45">
        <v>168.616</v>
      </c>
      <c r="H56" s="76">
        <f t="shared" si="1"/>
        <v>240.88000000000002</v>
      </c>
      <c r="I56" s="76">
        <f t="shared" si="2"/>
        <v>100</v>
      </c>
    </row>
    <row r="57" spans="1:9" ht="34.5" customHeight="1">
      <c r="A57" s="10" t="s">
        <v>181</v>
      </c>
      <c r="B57" s="12">
        <v>951</v>
      </c>
      <c r="C57" s="8"/>
      <c r="D57" s="8" t="s">
        <v>102</v>
      </c>
      <c r="E57" s="46">
        <f aca="true" t="shared" si="4" ref="E57:G58">E58</f>
        <v>100</v>
      </c>
      <c r="F57" s="46">
        <f t="shared" si="4"/>
        <v>99.99998</v>
      </c>
      <c r="G57" s="46">
        <f t="shared" si="4"/>
        <v>100</v>
      </c>
      <c r="H57" s="76">
        <f t="shared" si="1"/>
        <v>100</v>
      </c>
      <c r="I57" s="76">
        <f t="shared" si="2"/>
        <v>100.00002000000401</v>
      </c>
    </row>
    <row r="58" spans="1:9" ht="15">
      <c r="A58" s="53" t="s">
        <v>15</v>
      </c>
      <c r="B58" s="54">
        <v>951</v>
      </c>
      <c r="C58" s="55"/>
      <c r="D58" s="54" t="s">
        <v>102</v>
      </c>
      <c r="E58" s="56">
        <f t="shared" si="4"/>
        <v>100</v>
      </c>
      <c r="F58" s="56">
        <f t="shared" si="4"/>
        <v>99.99998</v>
      </c>
      <c r="G58" s="56">
        <f t="shared" si="4"/>
        <v>100</v>
      </c>
      <c r="H58" s="76">
        <f t="shared" si="1"/>
        <v>100</v>
      </c>
      <c r="I58" s="76">
        <f t="shared" si="2"/>
        <v>100.00002000000401</v>
      </c>
    </row>
    <row r="59" spans="1:9" ht="33" customHeight="1">
      <c r="A59" s="22" t="s">
        <v>42</v>
      </c>
      <c r="B59" s="19">
        <v>951</v>
      </c>
      <c r="C59" s="20"/>
      <c r="D59" s="20" t="s">
        <v>302</v>
      </c>
      <c r="E59" s="91">
        <v>100</v>
      </c>
      <c r="F59" s="45">
        <v>99.99998</v>
      </c>
      <c r="G59" s="45">
        <v>100</v>
      </c>
      <c r="H59" s="76">
        <f t="shared" si="1"/>
        <v>100</v>
      </c>
      <c r="I59" s="76">
        <f t="shared" si="2"/>
        <v>100.00002000000401</v>
      </c>
    </row>
    <row r="60" spans="1:9" ht="33" customHeight="1">
      <c r="A60" s="24" t="s">
        <v>149</v>
      </c>
      <c r="B60" s="12">
        <v>951</v>
      </c>
      <c r="C60" s="8"/>
      <c r="D60" s="8" t="s">
        <v>103</v>
      </c>
      <c r="E60" s="46">
        <f>E61+E64</f>
        <v>100</v>
      </c>
      <c r="F60" s="46">
        <f>F61+F64</f>
        <v>99.988</v>
      </c>
      <c r="G60" s="46">
        <f>G61+G64</f>
        <v>99.988</v>
      </c>
      <c r="H60" s="76">
        <f t="shared" si="1"/>
        <v>99.988</v>
      </c>
      <c r="I60" s="76">
        <f t="shared" si="2"/>
        <v>100</v>
      </c>
    </row>
    <row r="61" spans="1:9" ht="18.75" customHeight="1">
      <c r="A61" s="53" t="s">
        <v>15</v>
      </c>
      <c r="B61" s="36">
        <v>951</v>
      </c>
      <c r="C61" s="37"/>
      <c r="D61" s="37" t="s">
        <v>103</v>
      </c>
      <c r="E61" s="48">
        <f>E62+E63</f>
        <v>100</v>
      </c>
      <c r="F61" s="48">
        <f>F62+F63</f>
        <v>29.988</v>
      </c>
      <c r="G61" s="48">
        <f>G62+G63</f>
        <v>29.988</v>
      </c>
      <c r="H61" s="76">
        <f t="shared" si="1"/>
        <v>29.988</v>
      </c>
      <c r="I61" s="76">
        <f t="shared" si="2"/>
        <v>100</v>
      </c>
    </row>
    <row r="62" spans="1:9" ht="33" customHeight="1">
      <c r="A62" s="18" t="s">
        <v>61</v>
      </c>
      <c r="B62" s="19">
        <v>951</v>
      </c>
      <c r="C62" s="20"/>
      <c r="D62" s="20" t="s">
        <v>215</v>
      </c>
      <c r="E62" s="91">
        <v>70</v>
      </c>
      <c r="F62" s="45">
        <v>29.988</v>
      </c>
      <c r="G62" s="45">
        <v>29.988</v>
      </c>
      <c r="H62" s="76">
        <f t="shared" si="1"/>
        <v>42.84</v>
      </c>
      <c r="I62" s="76">
        <f t="shared" si="2"/>
        <v>100</v>
      </c>
    </row>
    <row r="63" spans="1:9" ht="33" customHeight="1">
      <c r="A63" s="18" t="s">
        <v>62</v>
      </c>
      <c r="B63" s="19">
        <v>951</v>
      </c>
      <c r="C63" s="20"/>
      <c r="D63" s="20" t="s">
        <v>216</v>
      </c>
      <c r="E63" s="91">
        <v>30</v>
      </c>
      <c r="F63" s="45">
        <v>0</v>
      </c>
      <c r="G63" s="45">
        <v>0</v>
      </c>
      <c r="H63" s="76">
        <f t="shared" si="1"/>
        <v>0</v>
      </c>
      <c r="I63" s="76"/>
    </row>
    <row r="64" spans="1:9" ht="33" customHeight="1">
      <c r="A64" s="53" t="s">
        <v>17</v>
      </c>
      <c r="B64" s="54" t="s">
        <v>16</v>
      </c>
      <c r="C64" s="55"/>
      <c r="D64" s="54" t="s">
        <v>103</v>
      </c>
      <c r="E64" s="56">
        <f>E65</f>
        <v>0</v>
      </c>
      <c r="F64" s="56">
        <f>F65</f>
        <v>70</v>
      </c>
      <c r="G64" s="56">
        <f>G65</f>
        <v>70</v>
      </c>
      <c r="H64" s="76"/>
      <c r="I64" s="76">
        <f t="shared" si="2"/>
        <v>100</v>
      </c>
    </row>
    <row r="65" spans="1:9" ht="33" customHeight="1">
      <c r="A65" s="18" t="s">
        <v>285</v>
      </c>
      <c r="B65" s="19">
        <v>953</v>
      </c>
      <c r="C65" s="20"/>
      <c r="D65" s="20" t="s">
        <v>284</v>
      </c>
      <c r="E65" s="45">
        <v>0</v>
      </c>
      <c r="F65" s="45">
        <v>70</v>
      </c>
      <c r="G65" s="45">
        <v>70</v>
      </c>
      <c r="H65" s="76"/>
      <c r="I65" s="76">
        <f t="shared" si="2"/>
        <v>100</v>
      </c>
    </row>
    <row r="66" spans="1:9" ht="36.75" customHeight="1">
      <c r="A66" s="38" t="s">
        <v>150</v>
      </c>
      <c r="B66" s="12">
        <v>951</v>
      </c>
      <c r="C66" s="8"/>
      <c r="D66" s="8" t="s">
        <v>104</v>
      </c>
      <c r="E66" s="46">
        <f aca="true" t="shared" si="5" ref="E66:G67">E67</f>
        <v>50</v>
      </c>
      <c r="F66" s="46">
        <f t="shared" si="5"/>
        <v>49.995</v>
      </c>
      <c r="G66" s="46">
        <f t="shared" si="5"/>
        <v>49.995</v>
      </c>
      <c r="H66" s="76">
        <f t="shared" si="1"/>
        <v>99.99</v>
      </c>
      <c r="I66" s="76">
        <f t="shared" si="2"/>
        <v>100</v>
      </c>
    </row>
    <row r="67" spans="1:9" ht="15">
      <c r="A67" s="53" t="s">
        <v>15</v>
      </c>
      <c r="B67" s="54">
        <v>951</v>
      </c>
      <c r="C67" s="55"/>
      <c r="D67" s="54" t="s">
        <v>104</v>
      </c>
      <c r="E67" s="56">
        <f t="shared" si="5"/>
        <v>50</v>
      </c>
      <c r="F67" s="56">
        <f t="shared" si="5"/>
        <v>49.995</v>
      </c>
      <c r="G67" s="56">
        <f t="shared" si="5"/>
        <v>49.995</v>
      </c>
      <c r="H67" s="76">
        <f t="shared" si="1"/>
        <v>99.99</v>
      </c>
      <c r="I67" s="76">
        <f t="shared" si="2"/>
        <v>100</v>
      </c>
    </row>
    <row r="68" spans="1:9" ht="31.5">
      <c r="A68" s="18" t="s">
        <v>28</v>
      </c>
      <c r="B68" s="19">
        <v>951</v>
      </c>
      <c r="C68" s="20"/>
      <c r="D68" s="20" t="s">
        <v>217</v>
      </c>
      <c r="E68" s="91">
        <v>50</v>
      </c>
      <c r="F68" s="45">
        <v>49.995</v>
      </c>
      <c r="G68" s="45">
        <v>49.995</v>
      </c>
      <c r="H68" s="76">
        <f t="shared" si="1"/>
        <v>99.99</v>
      </c>
      <c r="I68" s="76">
        <f t="shared" si="2"/>
        <v>100</v>
      </c>
    </row>
    <row r="69" spans="1:9" ht="35.25" customHeight="1">
      <c r="A69" s="38" t="s">
        <v>151</v>
      </c>
      <c r="B69" s="12">
        <v>951</v>
      </c>
      <c r="C69" s="8"/>
      <c r="D69" s="8" t="s">
        <v>105</v>
      </c>
      <c r="E69" s="46">
        <f>E70+E72</f>
        <v>100</v>
      </c>
      <c r="F69" s="46">
        <f>F70+F72</f>
        <v>38.228</v>
      </c>
      <c r="G69" s="46">
        <f>G70+G72</f>
        <v>38.228</v>
      </c>
      <c r="H69" s="76">
        <f t="shared" si="1"/>
        <v>38.228</v>
      </c>
      <c r="I69" s="76">
        <f t="shared" si="2"/>
        <v>100</v>
      </c>
    </row>
    <row r="70" spans="1:9" ht="15">
      <c r="A70" s="53" t="s">
        <v>15</v>
      </c>
      <c r="B70" s="54">
        <v>951</v>
      </c>
      <c r="C70" s="55"/>
      <c r="D70" s="54" t="s">
        <v>105</v>
      </c>
      <c r="E70" s="56">
        <f>E71</f>
        <v>100</v>
      </c>
      <c r="F70" s="56">
        <f>F71</f>
        <v>8.228</v>
      </c>
      <c r="G70" s="56">
        <f>G71</f>
        <v>8.228</v>
      </c>
      <c r="H70" s="76">
        <f t="shared" si="1"/>
        <v>8.228</v>
      </c>
      <c r="I70" s="76">
        <f t="shared" si="2"/>
        <v>100</v>
      </c>
    </row>
    <row r="71" spans="1:9" ht="49.5" customHeight="1">
      <c r="A71" s="18" t="s">
        <v>32</v>
      </c>
      <c r="B71" s="19">
        <v>951</v>
      </c>
      <c r="C71" s="20"/>
      <c r="D71" s="20" t="s">
        <v>218</v>
      </c>
      <c r="E71" s="45">
        <v>100</v>
      </c>
      <c r="F71" s="45">
        <v>8.228</v>
      </c>
      <c r="G71" s="45">
        <v>8.228</v>
      </c>
      <c r="H71" s="76">
        <f t="shared" si="1"/>
        <v>8.228</v>
      </c>
      <c r="I71" s="76">
        <f t="shared" si="2"/>
        <v>100</v>
      </c>
    </row>
    <row r="72" spans="1:9" ht="25.5" customHeight="1">
      <c r="A72" s="53" t="s">
        <v>17</v>
      </c>
      <c r="B72" s="54" t="s">
        <v>16</v>
      </c>
      <c r="C72" s="55"/>
      <c r="D72" s="54" t="s">
        <v>83</v>
      </c>
      <c r="E72" s="56">
        <f>E73</f>
        <v>0</v>
      </c>
      <c r="F72" s="56">
        <f>F73</f>
        <v>30</v>
      </c>
      <c r="G72" s="56">
        <f>G73</f>
        <v>30</v>
      </c>
      <c r="H72" s="76"/>
      <c r="I72" s="76">
        <f t="shared" si="2"/>
        <v>100</v>
      </c>
    </row>
    <row r="73" spans="1:9" ht="32.25" customHeight="1">
      <c r="A73" s="18" t="s">
        <v>268</v>
      </c>
      <c r="B73" s="19">
        <v>953</v>
      </c>
      <c r="C73" s="20"/>
      <c r="D73" s="20" t="s">
        <v>267</v>
      </c>
      <c r="E73" s="45">
        <v>0</v>
      </c>
      <c r="F73" s="45">
        <v>30</v>
      </c>
      <c r="G73" s="45">
        <v>30</v>
      </c>
      <c r="H73" s="76"/>
      <c r="I73" s="76">
        <f t="shared" si="2"/>
        <v>100</v>
      </c>
    </row>
    <row r="74" spans="1:9" ht="15.75">
      <c r="A74" s="38" t="s">
        <v>274</v>
      </c>
      <c r="B74" s="12">
        <v>951</v>
      </c>
      <c r="C74" s="8"/>
      <c r="D74" s="8" t="s">
        <v>275</v>
      </c>
      <c r="E74" s="46">
        <f aca="true" t="shared" si="6" ref="E74:G75">E75</f>
        <v>0</v>
      </c>
      <c r="F74" s="46">
        <f t="shared" si="6"/>
        <v>600</v>
      </c>
      <c r="G74" s="46">
        <f t="shared" si="6"/>
        <v>513.656</v>
      </c>
      <c r="H74" s="76"/>
      <c r="I74" s="76">
        <f aca="true" t="shared" si="7" ref="I74:I141">G74/F74*100</f>
        <v>85.60933333333332</v>
      </c>
    </row>
    <row r="75" spans="1:9" ht="15">
      <c r="A75" s="53" t="s">
        <v>15</v>
      </c>
      <c r="B75" s="54">
        <v>951</v>
      </c>
      <c r="C75" s="55"/>
      <c r="D75" s="54" t="s">
        <v>275</v>
      </c>
      <c r="E75" s="56">
        <f t="shared" si="6"/>
        <v>0</v>
      </c>
      <c r="F75" s="56">
        <f t="shared" si="6"/>
        <v>600</v>
      </c>
      <c r="G75" s="56">
        <f t="shared" si="6"/>
        <v>513.656</v>
      </c>
      <c r="H75" s="76"/>
      <c r="I75" s="76">
        <f t="shared" si="7"/>
        <v>85.60933333333332</v>
      </c>
    </row>
    <row r="76" spans="1:9" ht="32.25" customHeight="1">
      <c r="A76" s="51" t="s">
        <v>276</v>
      </c>
      <c r="B76" s="70">
        <v>951</v>
      </c>
      <c r="C76" s="71"/>
      <c r="D76" s="70" t="s">
        <v>277</v>
      </c>
      <c r="E76" s="45">
        <v>0</v>
      </c>
      <c r="F76" s="72">
        <v>600</v>
      </c>
      <c r="G76" s="72">
        <v>513.656</v>
      </c>
      <c r="H76" s="76"/>
      <c r="I76" s="76">
        <f t="shared" si="7"/>
        <v>85.60933333333332</v>
      </c>
    </row>
    <row r="77" spans="1:9" ht="33" customHeight="1">
      <c r="A77" s="38" t="s">
        <v>152</v>
      </c>
      <c r="B77" s="12">
        <v>951</v>
      </c>
      <c r="C77" s="8"/>
      <c r="D77" s="8" t="s">
        <v>106</v>
      </c>
      <c r="E77" s="46">
        <f>E78</f>
        <v>16820.43506</v>
      </c>
      <c r="F77" s="46">
        <f>F78</f>
        <v>14073.029069999999</v>
      </c>
      <c r="G77" s="46">
        <f>G78</f>
        <v>14073.029</v>
      </c>
      <c r="H77" s="76">
        <f aca="true" t="shared" si="8" ref="H77:H137">G77/E77*100</f>
        <v>83.66626041359956</v>
      </c>
      <c r="I77" s="76">
        <f t="shared" si="7"/>
        <v>99.99999950259466</v>
      </c>
    </row>
    <row r="78" spans="1:9" ht="15">
      <c r="A78" s="53" t="s">
        <v>15</v>
      </c>
      <c r="B78" s="54">
        <v>951</v>
      </c>
      <c r="C78" s="55"/>
      <c r="D78" s="54" t="s">
        <v>106</v>
      </c>
      <c r="E78" s="56">
        <f>E79+E80+E81</f>
        <v>16820.43506</v>
      </c>
      <c r="F78" s="56">
        <f>F79+F80+F81</f>
        <v>14073.029069999999</v>
      </c>
      <c r="G78" s="56">
        <f>G79+G80+G81</f>
        <v>14073.029</v>
      </c>
      <c r="H78" s="76">
        <f t="shared" si="8"/>
        <v>83.66626041359956</v>
      </c>
      <c r="I78" s="76">
        <f t="shared" si="7"/>
        <v>99.99999950259466</v>
      </c>
    </row>
    <row r="79" spans="1:9" ht="47.25">
      <c r="A79" s="18" t="s">
        <v>33</v>
      </c>
      <c r="B79" s="19">
        <v>951</v>
      </c>
      <c r="C79" s="20"/>
      <c r="D79" s="20" t="s">
        <v>219</v>
      </c>
      <c r="E79" s="45">
        <v>500</v>
      </c>
      <c r="F79" s="45">
        <v>49.20443</v>
      </c>
      <c r="G79" s="45">
        <v>49.204</v>
      </c>
      <c r="H79" s="76">
        <f t="shared" si="8"/>
        <v>9.8408</v>
      </c>
      <c r="I79" s="76">
        <f t="shared" si="7"/>
        <v>99.99912609494714</v>
      </c>
    </row>
    <row r="80" spans="1:9" ht="78.75">
      <c r="A80" s="57" t="s">
        <v>71</v>
      </c>
      <c r="B80" s="19">
        <v>951</v>
      </c>
      <c r="C80" s="20"/>
      <c r="D80" s="20" t="s">
        <v>107</v>
      </c>
      <c r="E80" s="92">
        <v>14320.43506</v>
      </c>
      <c r="F80" s="45">
        <v>13911.63402</v>
      </c>
      <c r="G80" s="45">
        <v>13911.634</v>
      </c>
      <c r="H80" s="76">
        <f t="shared" si="8"/>
        <v>97.14533072293405</v>
      </c>
      <c r="I80" s="76">
        <f t="shared" si="7"/>
        <v>99.99999985623545</v>
      </c>
    </row>
    <row r="81" spans="1:9" ht="94.5">
      <c r="A81" s="57" t="s">
        <v>133</v>
      </c>
      <c r="B81" s="19">
        <v>951</v>
      </c>
      <c r="C81" s="20"/>
      <c r="D81" s="20" t="s">
        <v>134</v>
      </c>
      <c r="E81" s="45">
        <v>2000</v>
      </c>
      <c r="F81" s="45">
        <v>112.19062</v>
      </c>
      <c r="G81" s="45">
        <v>112.191</v>
      </c>
      <c r="H81" s="76">
        <f t="shared" si="8"/>
        <v>5.60955</v>
      </c>
      <c r="I81" s="76">
        <f t="shared" si="7"/>
        <v>100.00033870924325</v>
      </c>
    </row>
    <row r="82" spans="1:9" ht="66" customHeight="1">
      <c r="A82" s="38" t="s">
        <v>153</v>
      </c>
      <c r="B82" s="12">
        <v>951</v>
      </c>
      <c r="C82" s="9"/>
      <c r="D82" s="8" t="s">
        <v>108</v>
      </c>
      <c r="E82" s="46">
        <f>E83</f>
        <v>66430.99999999999</v>
      </c>
      <c r="F82" s="46">
        <f>F83</f>
        <v>55612.65517</v>
      </c>
      <c r="G82" s="46">
        <f>G83</f>
        <v>54967.738</v>
      </c>
      <c r="H82" s="76">
        <f t="shared" si="8"/>
        <v>82.74410741972875</v>
      </c>
      <c r="I82" s="76">
        <f t="shared" si="7"/>
        <v>98.84034098348914</v>
      </c>
    </row>
    <row r="83" spans="1:9" ht="15">
      <c r="A83" s="53" t="s">
        <v>15</v>
      </c>
      <c r="B83" s="54">
        <v>951</v>
      </c>
      <c r="C83" s="55"/>
      <c r="D83" s="54" t="s">
        <v>108</v>
      </c>
      <c r="E83" s="56">
        <f>E84+E89+E85+E86+E91+E87+E88+E90</f>
        <v>66430.99999999999</v>
      </c>
      <c r="F83" s="56">
        <f>F84+F89+F85+F86+F91+F87+F88+F90</f>
        <v>55612.65517</v>
      </c>
      <c r="G83" s="56">
        <f>G84+G89+G85+G86+G91+G87+G88+G90</f>
        <v>54967.738</v>
      </c>
      <c r="H83" s="76">
        <f t="shared" si="8"/>
        <v>82.74410741972875</v>
      </c>
      <c r="I83" s="76">
        <f t="shared" si="7"/>
        <v>98.84034098348914</v>
      </c>
    </row>
    <row r="84" spans="1:9" ht="49.5" customHeight="1">
      <c r="A84" s="18" t="s">
        <v>31</v>
      </c>
      <c r="B84" s="19">
        <v>951</v>
      </c>
      <c r="C84" s="20"/>
      <c r="D84" s="20">
        <v>1100011610</v>
      </c>
      <c r="E84" s="91">
        <v>300</v>
      </c>
      <c r="F84" s="45">
        <v>367.33446</v>
      </c>
      <c r="G84" s="45">
        <v>367.334</v>
      </c>
      <c r="H84" s="76">
        <f t="shared" si="8"/>
        <v>122.44466666666666</v>
      </c>
      <c r="I84" s="76">
        <f t="shared" si="7"/>
        <v>99.99987477352384</v>
      </c>
    </row>
    <row r="85" spans="1:9" ht="49.5" customHeight="1">
      <c r="A85" s="18" t="s">
        <v>206</v>
      </c>
      <c r="B85" s="19">
        <v>951</v>
      </c>
      <c r="C85" s="20"/>
      <c r="D85" s="20">
        <v>1100011620</v>
      </c>
      <c r="E85" s="91">
        <v>8036.5599999999995</v>
      </c>
      <c r="F85" s="45">
        <v>9650.315</v>
      </c>
      <c r="G85" s="45">
        <v>9650.315</v>
      </c>
      <c r="H85" s="76">
        <f t="shared" si="8"/>
        <v>120.08017111799079</v>
      </c>
      <c r="I85" s="76">
        <f t="shared" si="7"/>
        <v>100</v>
      </c>
    </row>
    <row r="86" spans="1:9" ht="49.5" customHeight="1">
      <c r="A86" s="18" t="s">
        <v>80</v>
      </c>
      <c r="B86" s="19">
        <v>951</v>
      </c>
      <c r="C86" s="20"/>
      <c r="D86" s="20" t="s">
        <v>220</v>
      </c>
      <c r="E86" s="91">
        <v>9640.74</v>
      </c>
      <c r="F86" s="45">
        <v>10140.74</v>
      </c>
      <c r="G86" s="45">
        <v>10134.855</v>
      </c>
      <c r="H86" s="76">
        <f t="shared" si="8"/>
        <v>105.12528083943764</v>
      </c>
      <c r="I86" s="76">
        <f t="shared" si="7"/>
        <v>99.94196675982225</v>
      </c>
    </row>
    <row r="87" spans="1:9" ht="49.5" customHeight="1">
      <c r="A87" s="18" t="s">
        <v>287</v>
      </c>
      <c r="B87" s="19">
        <v>951</v>
      </c>
      <c r="C87" s="20"/>
      <c r="D87" s="20" t="s">
        <v>286</v>
      </c>
      <c r="E87" s="45">
        <v>0</v>
      </c>
      <c r="F87" s="45">
        <v>9866.5836</v>
      </c>
      <c r="G87" s="45">
        <v>9866.011</v>
      </c>
      <c r="H87" s="76"/>
      <c r="I87" s="76">
        <f t="shared" si="7"/>
        <v>99.99419657276304</v>
      </c>
    </row>
    <row r="88" spans="1:9" ht="49.5" customHeight="1">
      <c r="A88" s="18" t="s">
        <v>313</v>
      </c>
      <c r="B88" s="19">
        <v>951</v>
      </c>
      <c r="C88" s="20"/>
      <c r="D88" s="20" t="s">
        <v>314</v>
      </c>
      <c r="E88" s="91">
        <v>12000</v>
      </c>
      <c r="F88" s="45">
        <v>0</v>
      </c>
      <c r="G88" s="45">
        <v>0</v>
      </c>
      <c r="H88" s="76">
        <f t="shared" si="8"/>
        <v>0</v>
      </c>
      <c r="I88" s="76"/>
    </row>
    <row r="89" spans="1:9" ht="32.25" customHeight="1">
      <c r="A89" s="57" t="s">
        <v>72</v>
      </c>
      <c r="B89" s="19">
        <v>951</v>
      </c>
      <c r="C89" s="20"/>
      <c r="D89" s="20" t="s">
        <v>109</v>
      </c>
      <c r="E89" s="91">
        <v>35000</v>
      </c>
      <c r="F89" s="45">
        <v>24659.68211</v>
      </c>
      <c r="G89" s="45">
        <v>24200.746</v>
      </c>
      <c r="H89" s="76">
        <f t="shared" si="8"/>
        <v>69.14498857142857</v>
      </c>
      <c r="I89" s="76">
        <f t="shared" si="7"/>
        <v>98.13892122391191</v>
      </c>
    </row>
    <row r="90" spans="1:9" ht="84" customHeight="1">
      <c r="A90" s="57" t="s">
        <v>315</v>
      </c>
      <c r="B90" s="19">
        <v>951</v>
      </c>
      <c r="C90" s="20"/>
      <c r="D90" s="20" t="s">
        <v>316</v>
      </c>
      <c r="E90" s="91">
        <v>371.2</v>
      </c>
      <c r="F90" s="45">
        <v>0</v>
      </c>
      <c r="G90" s="45">
        <v>0</v>
      </c>
      <c r="H90" s="76">
        <f t="shared" si="8"/>
        <v>0</v>
      </c>
      <c r="I90" s="76"/>
    </row>
    <row r="91" spans="1:9" ht="66.75" customHeight="1">
      <c r="A91" s="57" t="s">
        <v>136</v>
      </c>
      <c r="B91" s="19">
        <v>951</v>
      </c>
      <c r="C91" s="20"/>
      <c r="D91" s="20" t="s">
        <v>135</v>
      </c>
      <c r="E91" s="91">
        <v>1082.5</v>
      </c>
      <c r="F91" s="45">
        <v>928</v>
      </c>
      <c r="G91" s="45">
        <v>748.477</v>
      </c>
      <c r="H91" s="76">
        <f t="shared" si="8"/>
        <v>69.14337182448037</v>
      </c>
      <c r="I91" s="76">
        <f t="shared" si="7"/>
        <v>80.65484913793102</v>
      </c>
    </row>
    <row r="92" spans="1:9" ht="31.5">
      <c r="A92" s="38" t="s">
        <v>154</v>
      </c>
      <c r="B92" s="12">
        <v>951</v>
      </c>
      <c r="C92" s="8"/>
      <c r="D92" s="8" t="s">
        <v>110</v>
      </c>
      <c r="E92" s="46">
        <f aca="true" t="shared" si="9" ref="E92:G93">E93</f>
        <v>80</v>
      </c>
      <c r="F92" s="46">
        <f t="shared" si="9"/>
        <v>2026.79736</v>
      </c>
      <c r="G92" s="46">
        <f t="shared" si="9"/>
        <v>2026.797</v>
      </c>
      <c r="H92" s="76">
        <f t="shared" si="8"/>
        <v>2533.49625</v>
      </c>
      <c r="I92" s="76">
        <f t="shared" si="7"/>
        <v>99.99998223798752</v>
      </c>
    </row>
    <row r="93" spans="1:9" ht="15">
      <c r="A93" s="53" t="s">
        <v>15</v>
      </c>
      <c r="B93" s="54">
        <v>951</v>
      </c>
      <c r="C93" s="55"/>
      <c r="D93" s="54" t="s">
        <v>110</v>
      </c>
      <c r="E93" s="56">
        <f t="shared" si="9"/>
        <v>80</v>
      </c>
      <c r="F93" s="56">
        <f t="shared" si="9"/>
        <v>2026.79736</v>
      </c>
      <c r="G93" s="56">
        <f t="shared" si="9"/>
        <v>2026.797</v>
      </c>
      <c r="H93" s="76">
        <f t="shared" si="8"/>
        <v>2533.49625</v>
      </c>
      <c r="I93" s="76">
        <f t="shared" si="7"/>
        <v>99.99998223798752</v>
      </c>
    </row>
    <row r="94" spans="1:9" ht="33.75" customHeight="1">
      <c r="A94" s="22" t="s">
        <v>39</v>
      </c>
      <c r="B94" s="19">
        <v>951</v>
      </c>
      <c r="C94" s="20"/>
      <c r="D94" s="20">
        <v>1200011610</v>
      </c>
      <c r="E94" s="91">
        <v>80</v>
      </c>
      <c r="F94" s="45">
        <v>2026.79736</v>
      </c>
      <c r="G94" s="45">
        <v>2026.797</v>
      </c>
      <c r="H94" s="76">
        <f t="shared" si="8"/>
        <v>2533.49625</v>
      </c>
      <c r="I94" s="76">
        <f t="shared" si="7"/>
        <v>99.99998223798752</v>
      </c>
    </row>
    <row r="95" spans="1:9" ht="15.75">
      <c r="A95" s="38" t="s">
        <v>180</v>
      </c>
      <c r="B95" s="12">
        <v>951</v>
      </c>
      <c r="C95" s="8"/>
      <c r="D95" s="8" t="s">
        <v>111</v>
      </c>
      <c r="E95" s="46">
        <f aca="true" t="shared" si="10" ref="E95:G96">E96</f>
        <v>50</v>
      </c>
      <c r="F95" s="46">
        <f t="shared" si="10"/>
        <v>49.175</v>
      </c>
      <c r="G95" s="46">
        <f t="shared" si="10"/>
        <v>49.175</v>
      </c>
      <c r="H95" s="76">
        <f t="shared" si="8"/>
        <v>98.35</v>
      </c>
      <c r="I95" s="76">
        <f t="shared" si="7"/>
        <v>100</v>
      </c>
    </row>
    <row r="96" spans="1:9" ht="15">
      <c r="A96" s="53" t="s">
        <v>15</v>
      </c>
      <c r="B96" s="54">
        <v>951</v>
      </c>
      <c r="C96" s="55"/>
      <c r="D96" s="54" t="s">
        <v>111</v>
      </c>
      <c r="E96" s="56">
        <f t="shared" si="10"/>
        <v>50</v>
      </c>
      <c r="F96" s="56">
        <f t="shared" si="10"/>
        <v>49.175</v>
      </c>
      <c r="G96" s="56">
        <f t="shared" si="10"/>
        <v>49.175</v>
      </c>
      <c r="H96" s="76">
        <f t="shared" si="8"/>
        <v>98.35</v>
      </c>
      <c r="I96" s="76">
        <f t="shared" si="7"/>
        <v>100</v>
      </c>
    </row>
    <row r="97" spans="1:9" ht="31.5">
      <c r="A97" s="22" t="s">
        <v>40</v>
      </c>
      <c r="B97" s="19">
        <v>951</v>
      </c>
      <c r="C97" s="20"/>
      <c r="D97" s="20">
        <v>1300011610</v>
      </c>
      <c r="E97" s="91">
        <v>50</v>
      </c>
      <c r="F97" s="45">
        <v>49.175</v>
      </c>
      <c r="G97" s="45">
        <v>49.175</v>
      </c>
      <c r="H97" s="76">
        <f t="shared" si="8"/>
        <v>98.35</v>
      </c>
      <c r="I97" s="76">
        <f t="shared" si="7"/>
        <v>100</v>
      </c>
    </row>
    <row r="98" spans="1:9" ht="36.75" customHeight="1">
      <c r="A98" s="24" t="s">
        <v>155</v>
      </c>
      <c r="B98" s="12">
        <v>951</v>
      </c>
      <c r="C98" s="8"/>
      <c r="D98" s="8" t="s">
        <v>112</v>
      </c>
      <c r="E98" s="46">
        <f>E99+E104</f>
        <v>47303</v>
      </c>
      <c r="F98" s="46">
        <f>F99+F104</f>
        <v>2315.1065500000004</v>
      </c>
      <c r="G98" s="46">
        <f>G99+G104</f>
        <v>1823.9969999999998</v>
      </c>
      <c r="H98" s="76">
        <f t="shared" si="8"/>
        <v>3.855985878274105</v>
      </c>
      <c r="I98" s="76">
        <f t="shared" si="7"/>
        <v>78.78674093855419</v>
      </c>
    </row>
    <row r="99" spans="1:9" ht="22.5" customHeight="1">
      <c r="A99" s="53" t="s">
        <v>15</v>
      </c>
      <c r="B99" s="54">
        <v>951</v>
      </c>
      <c r="C99" s="55"/>
      <c r="D99" s="54" t="s">
        <v>112</v>
      </c>
      <c r="E99" s="56">
        <f>E100+E101+E103+E102</f>
        <v>47253</v>
      </c>
      <c r="F99" s="56">
        <f>F100+F101+F103</f>
        <v>2265.34655</v>
      </c>
      <c r="G99" s="56">
        <f>G100+G101+G103</f>
        <v>1774.2369999999999</v>
      </c>
      <c r="H99" s="76">
        <f t="shared" si="8"/>
        <v>3.754760544304065</v>
      </c>
      <c r="I99" s="76">
        <f t="shared" si="7"/>
        <v>78.32077613025696</v>
      </c>
    </row>
    <row r="100" spans="1:9" ht="34.5" customHeight="1">
      <c r="A100" s="22" t="s">
        <v>43</v>
      </c>
      <c r="B100" s="19">
        <v>951</v>
      </c>
      <c r="C100" s="20"/>
      <c r="D100" s="20" t="s">
        <v>221</v>
      </c>
      <c r="E100" s="91">
        <v>1253</v>
      </c>
      <c r="F100" s="45">
        <v>1287.23655</v>
      </c>
      <c r="G100" s="45">
        <v>837.237</v>
      </c>
      <c r="H100" s="76">
        <f t="shared" si="8"/>
        <v>66.81859537110934</v>
      </c>
      <c r="I100" s="76">
        <f t="shared" si="7"/>
        <v>65.04142536971933</v>
      </c>
    </row>
    <row r="101" spans="1:9" ht="51" customHeight="1">
      <c r="A101" s="22" t="s">
        <v>280</v>
      </c>
      <c r="B101" s="19">
        <v>951</v>
      </c>
      <c r="C101" s="20"/>
      <c r="D101" s="20" t="s">
        <v>278</v>
      </c>
      <c r="E101" s="45">
        <v>0</v>
      </c>
      <c r="F101" s="45">
        <v>950</v>
      </c>
      <c r="G101" s="45">
        <v>908.89</v>
      </c>
      <c r="H101" s="76"/>
      <c r="I101" s="76">
        <f t="shared" si="7"/>
        <v>95.67263157894736</v>
      </c>
    </row>
    <row r="102" spans="1:9" ht="51" customHeight="1">
      <c r="A102" s="22" t="s">
        <v>317</v>
      </c>
      <c r="B102" s="19">
        <v>951</v>
      </c>
      <c r="C102" s="20"/>
      <c r="D102" s="20" t="s">
        <v>318</v>
      </c>
      <c r="E102" s="91">
        <v>45632</v>
      </c>
      <c r="F102" s="45">
        <v>0</v>
      </c>
      <c r="G102" s="45">
        <v>0</v>
      </c>
      <c r="H102" s="76">
        <f t="shared" si="8"/>
        <v>0</v>
      </c>
      <c r="I102" s="76"/>
    </row>
    <row r="103" spans="1:9" ht="47.25" customHeight="1">
      <c r="A103" s="22" t="s">
        <v>281</v>
      </c>
      <c r="B103" s="19">
        <v>951</v>
      </c>
      <c r="C103" s="20"/>
      <c r="D103" s="20" t="s">
        <v>279</v>
      </c>
      <c r="E103" s="91">
        <v>368</v>
      </c>
      <c r="F103" s="45">
        <v>28.11</v>
      </c>
      <c r="G103" s="45">
        <v>28.11</v>
      </c>
      <c r="H103" s="76">
        <f t="shared" si="8"/>
        <v>7.638586956521739</v>
      </c>
      <c r="I103" s="76">
        <f t="shared" si="7"/>
        <v>100</v>
      </c>
    </row>
    <row r="104" spans="1:9" ht="34.5" customHeight="1">
      <c r="A104" s="53" t="s">
        <v>17</v>
      </c>
      <c r="B104" s="36">
        <v>953</v>
      </c>
      <c r="C104" s="37"/>
      <c r="D104" s="37" t="s">
        <v>112</v>
      </c>
      <c r="E104" s="48">
        <f>E105</f>
        <v>50</v>
      </c>
      <c r="F104" s="48">
        <f>F105</f>
        <v>49.76</v>
      </c>
      <c r="G104" s="48">
        <f>G105</f>
        <v>49.76</v>
      </c>
      <c r="H104" s="76">
        <f t="shared" si="8"/>
        <v>99.52</v>
      </c>
      <c r="I104" s="76">
        <f t="shared" si="7"/>
        <v>100</v>
      </c>
    </row>
    <row r="105" spans="1:9" ht="34.5" customHeight="1">
      <c r="A105" s="22" t="s">
        <v>81</v>
      </c>
      <c r="B105" s="51">
        <v>953</v>
      </c>
      <c r="C105" s="52"/>
      <c r="D105" s="52" t="s">
        <v>258</v>
      </c>
      <c r="E105" s="50">
        <v>50</v>
      </c>
      <c r="F105" s="50">
        <v>49.76</v>
      </c>
      <c r="G105" s="50">
        <v>49.76</v>
      </c>
      <c r="H105" s="76">
        <f t="shared" si="8"/>
        <v>99.52</v>
      </c>
      <c r="I105" s="76">
        <f t="shared" si="7"/>
        <v>100</v>
      </c>
    </row>
    <row r="106" spans="1:9" ht="21" customHeight="1">
      <c r="A106" s="24" t="s">
        <v>288</v>
      </c>
      <c r="B106" s="12">
        <v>951</v>
      </c>
      <c r="C106" s="9"/>
      <c r="D106" s="8" t="s">
        <v>113</v>
      </c>
      <c r="E106" s="46">
        <f>E107</f>
        <v>26003.65745</v>
      </c>
      <c r="F106" s="46">
        <f>F107</f>
        <v>32739.096920000004</v>
      </c>
      <c r="G106" s="46">
        <f>G107</f>
        <v>32384.045</v>
      </c>
      <c r="H106" s="76">
        <f t="shared" si="8"/>
        <v>124.53650053754266</v>
      </c>
      <c r="I106" s="76">
        <f t="shared" si="7"/>
        <v>98.91551095356236</v>
      </c>
    </row>
    <row r="107" spans="1:9" ht="21.75" customHeight="1">
      <c r="A107" s="53" t="s">
        <v>15</v>
      </c>
      <c r="B107" s="54">
        <v>951</v>
      </c>
      <c r="C107" s="55"/>
      <c r="D107" s="54" t="s">
        <v>113</v>
      </c>
      <c r="E107" s="56">
        <f>E108+E110+E118</f>
        <v>26003.65745</v>
      </c>
      <c r="F107" s="56">
        <f>F108+F110+F118</f>
        <v>32739.096920000004</v>
      </c>
      <c r="G107" s="56">
        <f>G108+G110+G118</f>
        <v>32384.045</v>
      </c>
      <c r="H107" s="76">
        <f t="shared" si="8"/>
        <v>124.53650053754266</v>
      </c>
      <c r="I107" s="76">
        <f t="shared" si="7"/>
        <v>98.91551095356236</v>
      </c>
    </row>
    <row r="108" spans="1:9" ht="15.75">
      <c r="A108" s="5" t="s">
        <v>20</v>
      </c>
      <c r="B108" s="13">
        <v>951</v>
      </c>
      <c r="C108" s="6"/>
      <c r="D108" s="6" t="s">
        <v>114</v>
      </c>
      <c r="E108" s="47">
        <f>E109</f>
        <v>100</v>
      </c>
      <c r="F108" s="47">
        <f>F109</f>
        <v>4493.06702</v>
      </c>
      <c r="G108" s="47">
        <f>G109</f>
        <v>4138.016</v>
      </c>
      <c r="H108" s="76">
        <f t="shared" si="8"/>
        <v>4138.016</v>
      </c>
      <c r="I108" s="76">
        <f t="shared" si="7"/>
        <v>92.0978027165061</v>
      </c>
    </row>
    <row r="109" spans="1:9" ht="31.5">
      <c r="A109" s="22" t="s">
        <v>35</v>
      </c>
      <c r="B109" s="19">
        <v>951</v>
      </c>
      <c r="C109" s="20"/>
      <c r="D109" s="20">
        <v>1610011610</v>
      </c>
      <c r="E109" s="91">
        <v>100</v>
      </c>
      <c r="F109" s="45">
        <v>4493.06702</v>
      </c>
      <c r="G109" s="45">
        <v>4138.016</v>
      </c>
      <c r="H109" s="76">
        <f t="shared" si="8"/>
        <v>4138.016</v>
      </c>
      <c r="I109" s="76">
        <f t="shared" si="7"/>
        <v>92.0978027165061</v>
      </c>
    </row>
    <row r="110" spans="1:9" ht="31.5">
      <c r="A110" s="17" t="s">
        <v>36</v>
      </c>
      <c r="B110" s="13">
        <v>951</v>
      </c>
      <c r="C110" s="6"/>
      <c r="D110" s="6" t="s">
        <v>115</v>
      </c>
      <c r="E110" s="47">
        <f>SUM(E111:E117)</f>
        <v>25803.65745</v>
      </c>
      <c r="F110" s="47">
        <f>SUM(F111:F117)</f>
        <v>28146.0299</v>
      </c>
      <c r="G110" s="47">
        <f>SUM(G111:G117)</f>
        <v>28146.029</v>
      </c>
      <c r="H110" s="76">
        <f t="shared" si="8"/>
        <v>109.07767263047432</v>
      </c>
      <c r="I110" s="76">
        <f t="shared" si="7"/>
        <v>99.99999680239094</v>
      </c>
    </row>
    <row r="111" spans="1:9" ht="31.5">
      <c r="A111" s="18" t="s">
        <v>37</v>
      </c>
      <c r="B111" s="19">
        <v>951</v>
      </c>
      <c r="C111" s="20"/>
      <c r="D111" s="20" t="s">
        <v>116</v>
      </c>
      <c r="E111" s="91">
        <v>13545.67</v>
      </c>
      <c r="F111" s="45">
        <v>13545.67</v>
      </c>
      <c r="G111" s="45">
        <v>13545.67</v>
      </c>
      <c r="H111" s="76">
        <f t="shared" si="8"/>
        <v>100</v>
      </c>
      <c r="I111" s="76">
        <f t="shared" si="7"/>
        <v>100</v>
      </c>
    </row>
    <row r="112" spans="1:9" ht="19.5" customHeight="1">
      <c r="A112" s="22" t="s">
        <v>81</v>
      </c>
      <c r="B112" s="19">
        <v>951</v>
      </c>
      <c r="C112" s="20"/>
      <c r="D112" s="20" t="s">
        <v>117</v>
      </c>
      <c r="E112" s="91">
        <v>0</v>
      </c>
      <c r="F112" s="45">
        <v>2300.0041</v>
      </c>
      <c r="G112" s="45">
        <v>2300.004</v>
      </c>
      <c r="H112" s="76"/>
      <c r="I112" s="76">
        <f t="shared" si="7"/>
        <v>99.99999565218165</v>
      </c>
    </row>
    <row r="113" spans="1:9" ht="31.5">
      <c r="A113" s="18" t="s">
        <v>38</v>
      </c>
      <c r="B113" s="19">
        <v>951</v>
      </c>
      <c r="C113" s="20"/>
      <c r="D113" s="20" t="s">
        <v>118</v>
      </c>
      <c r="E113" s="91">
        <v>11848.92</v>
      </c>
      <c r="F113" s="45">
        <v>11848.92</v>
      </c>
      <c r="G113" s="45">
        <v>11848.92</v>
      </c>
      <c r="H113" s="76">
        <f t="shared" si="8"/>
        <v>100</v>
      </c>
      <c r="I113" s="76">
        <f t="shared" si="7"/>
        <v>100</v>
      </c>
    </row>
    <row r="114" spans="1:9" ht="31.5">
      <c r="A114" s="18" t="s">
        <v>254</v>
      </c>
      <c r="B114" s="19">
        <v>951</v>
      </c>
      <c r="C114" s="20"/>
      <c r="D114" s="20" t="s">
        <v>255</v>
      </c>
      <c r="E114" s="91">
        <v>255.2</v>
      </c>
      <c r="F114" s="45">
        <v>297.57245</v>
      </c>
      <c r="G114" s="45">
        <v>297.572</v>
      </c>
      <c r="H114" s="76">
        <f t="shared" si="8"/>
        <v>116.60344827586206</v>
      </c>
      <c r="I114" s="76">
        <f t="shared" si="7"/>
        <v>99.9998487763232</v>
      </c>
    </row>
    <row r="115" spans="1:9" ht="31.5">
      <c r="A115" s="18" t="s">
        <v>124</v>
      </c>
      <c r="B115" s="19">
        <v>951</v>
      </c>
      <c r="C115" s="20"/>
      <c r="D115" s="20" t="s">
        <v>125</v>
      </c>
      <c r="E115" s="91">
        <v>0</v>
      </c>
      <c r="F115" s="45">
        <v>0</v>
      </c>
      <c r="G115" s="45">
        <v>0</v>
      </c>
      <c r="H115" s="76"/>
      <c r="I115" s="76"/>
    </row>
    <row r="116" spans="1:9" ht="31.5">
      <c r="A116" s="49" t="s">
        <v>171</v>
      </c>
      <c r="B116" s="19">
        <v>951</v>
      </c>
      <c r="C116" s="20"/>
      <c r="D116" s="20" t="s">
        <v>172</v>
      </c>
      <c r="E116" s="92">
        <v>149.24745</v>
      </c>
      <c r="F116" s="45">
        <v>149.24745</v>
      </c>
      <c r="G116" s="45">
        <v>149.247</v>
      </c>
      <c r="H116" s="76">
        <f t="shared" si="8"/>
        <v>99.99969848731087</v>
      </c>
      <c r="I116" s="76">
        <f t="shared" si="7"/>
        <v>99.99969848731087</v>
      </c>
    </row>
    <row r="117" spans="1:9" ht="47.25">
      <c r="A117" s="49" t="s">
        <v>195</v>
      </c>
      <c r="B117" s="19">
        <v>951</v>
      </c>
      <c r="C117" s="20"/>
      <c r="D117" s="20" t="s">
        <v>194</v>
      </c>
      <c r="E117" s="91">
        <v>4.62</v>
      </c>
      <c r="F117" s="45">
        <v>4.6159</v>
      </c>
      <c r="G117" s="45">
        <v>4.616</v>
      </c>
      <c r="H117" s="76">
        <f t="shared" si="8"/>
        <v>99.9134199134199</v>
      </c>
      <c r="I117" s="76">
        <f t="shared" si="7"/>
        <v>100.00216642474923</v>
      </c>
    </row>
    <row r="118" spans="1:9" ht="31.5">
      <c r="A118" s="17" t="s">
        <v>196</v>
      </c>
      <c r="B118" s="13">
        <v>951</v>
      </c>
      <c r="C118" s="6"/>
      <c r="D118" s="6" t="s">
        <v>198</v>
      </c>
      <c r="E118" s="47">
        <f>E119</f>
        <v>100</v>
      </c>
      <c r="F118" s="47">
        <f>F119</f>
        <v>100</v>
      </c>
      <c r="G118" s="47">
        <f>G119</f>
        <v>100</v>
      </c>
      <c r="H118" s="76">
        <f t="shared" si="8"/>
        <v>100</v>
      </c>
      <c r="I118" s="76">
        <f t="shared" si="7"/>
        <v>100</v>
      </c>
    </row>
    <row r="119" spans="1:9" ht="31.5">
      <c r="A119" s="22" t="s">
        <v>197</v>
      </c>
      <c r="B119" s="19">
        <v>951</v>
      </c>
      <c r="C119" s="20"/>
      <c r="D119" s="20" t="s">
        <v>222</v>
      </c>
      <c r="E119" s="91">
        <v>100</v>
      </c>
      <c r="F119" s="45">
        <v>100</v>
      </c>
      <c r="G119" s="45">
        <v>100</v>
      </c>
      <c r="H119" s="76">
        <f t="shared" si="8"/>
        <v>100</v>
      </c>
      <c r="I119" s="76">
        <f t="shared" si="7"/>
        <v>100</v>
      </c>
    </row>
    <row r="120" spans="1:9" ht="31.5">
      <c r="A120" s="38" t="s">
        <v>156</v>
      </c>
      <c r="B120" s="12">
        <v>951</v>
      </c>
      <c r="C120" s="8"/>
      <c r="D120" s="8" t="s">
        <v>119</v>
      </c>
      <c r="E120" s="46">
        <f>E121</f>
        <v>25</v>
      </c>
      <c r="F120" s="46">
        <f>F121</f>
        <v>25</v>
      </c>
      <c r="G120" s="46">
        <f>G121</f>
        <v>25</v>
      </c>
      <c r="H120" s="76">
        <f t="shared" si="8"/>
        <v>100</v>
      </c>
      <c r="I120" s="76">
        <f t="shared" si="7"/>
        <v>100</v>
      </c>
    </row>
    <row r="121" spans="1:9" ht="15">
      <c r="A121" s="53" t="s">
        <v>15</v>
      </c>
      <c r="B121" s="54">
        <v>951</v>
      </c>
      <c r="C121" s="55"/>
      <c r="D121" s="54" t="s">
        <v>119</v>
      </c>
      <c r="E121" s="56">
        <f>E122+E123</f>
        <v>25</v>
      </c>
      <c r="F121" s="56">
        <f>F122+F123</f>
        <v>25</v>
      </c>
      <c r="G121" s="56">
        <f>G122+G123</f>
        <v>25</v>
      </c>
      <c r="H121" s="76">
        <f t="shared" si="8"/>
        <v>100</v>
      </c>
      <c r="I121" s="76">
        <f t="shared" si="7"/>
        <v>100</v>
      </c>
    </row>
    <row r="122" spans="1:9" ht="35.25" customHeight="1">
      <c r="A122" s="18" t="s">
        <v>29</v>
      </c>
      <c r="B122" s="19">
        <v>951</v>
      </c>
      <c r="C122" s="20"/>
      <c r="D122" s="20">
        <v>1800011610</v>
      </c>
      <c r="E122" s="91">
        <v>25</v>
      </c>
      <c r="F122" s="45">
        <v>25</v>
      </c>
      <c r="G122" s="45">
        <v>25</v>
      </c>
      <c r="H122" s="76">
        <f t="shared" si="8"/>
        <v>100</v>
      </c>
      <c r="I122" s="76">
        <f t="shared" si="7"/>
        <v>100</v>
      </c>
    </row>
    <row r="123" spans="1:9" ht="31.5">
      <c r="A123" s="18" t="s">
        <v>126</v>
      </c>
      <c r="B123" s="19">
        <v>951</v>
      </c>
      <c r="C123" s="20"/>
      <c r="D123" s="20" t="s">
        <v>223</v>
      </c>
      <c r="E123" s="91">
        <v>0</v>
      </c>
      <c r="F123" s="45">
        <v>0</v>
      </c>
      <c r="G123" s="45">
        <v>0</v>
      </c>
      <c r="H123" s="76"/>
      <c r="I123" s="76"/>
    </row>
    <row r="124" spans="1:9" ht="34.5" customHeight="1">
      <c r="A124" s="38" t="s">
        <v>157</v>
      </c>
      <c r="B124" s="12">
        <v>951</v>
      </c>
      <c r="C124" s="8"/>
      <c r="D124" s="8" t="s">
        <v>142</v>
      </c>
      <c r="E124" s="46">
        <f>E125</f>
        <v>103904.45568</v>
      </c>
      <c r="F124" s="46">
        <f>F125</f>
        <v>107420.73795000001</v>
      </c>
      <c r="G124" s="46">
        <f>G125</f>
        <v>110131.197</v>
      </c>
      <c r="H124" s="76">
        <f t="shared" si="8"/>
        <v>105.99275678723232</v>
      </c>
      <c r="I124" s="76">
        <f t="shared" si="7"/>
        <v>102.52321767819319</v>
      </c>
    </row>
    <row r="125" spans="1:9" ht="34.5" customHeight="1">
      <c r="A125" s="53" t="s">
        <v>15</v>
      </c>
      <c r="B125" s="36">
        <v>951</v>
      </c>
      <c r="C125" s="37"/>
      <c r="D125" s="37" t="s">
        <v>142</v>
      </c>
      <c r="E125" s="48">
        <f>E126+E127+E128+E129+E130+E133+E131+E132+E134</f>
        <v>103904.45568</v>
      </c>
      <c r="F125" s="48">
        <f>F126+F127+F128+F129+F130+F133+F131+F132+F134</f>
        <v>107420.73795000001</v>
      </c>
      <c r="G125" s="48">
        <f>G126+G127+G128+G129+G130+G133+G131+G132+G134</f>
        <v>110131.197</v>
      </c>
      <c r="H125" s="76">
        <f t="shared" si="8"/>
        <v>105.99275678723232</v>
      </c>
      <c r="I125" s="76">
        <f t="shared" si="7"/>
        <v>102.52321767819319</v>
      </c>
    </row>
    <row r="126" spans="1:9" ht="49.5" customHeight="1">
      <c r="A126" s="18" t="s">
        <v>75</v>
      </c>
      <c r="B126" s="19">
        <v>951</v>
      </c>
      <c r="C126" s="20"/>
      <c r="D126" s="20">
        <v>1900011610</v>
      </c>
      <c r="E126" s="45">
        <v>16146.659</v>
      </c>
      <c r="F126" s="45">
        <v>12245.30455</v>
      </c>
      <c r="G126" s="45">
        <v>11234.956</v>
      </c>
      <c r="H126" s="76">
        <f t="shared" si="8"/>
        <v>69.58068539132462</v>
      </c>
      <c r="I126" s="76">
        <f t="shared" si="7"/>
        <v>91.74909414564132</v>
      </c>
    </row>
    <row r="127" spans="1:9" ht="25.5" customHeight="1">
      <c r="A127" s="18" t="s">
        <v>82</v>
      </c>
      <c r="B127" s="19">
        <v>951</v>
      </c>
      <c r="C127" s="20"/>
      <c r="D127" s="20" t="s">
        <v>224</v>
      </c>
      <c r="E127" s="45">
        <v>0</v>
      </c>
      <c r="F127" s="45">
        <v>10437.44478</v>
      </c>
      <c r="G127" s="45">
        <v>10436.974</v>
      </c>
      <c r="H127" s="76"/>
      <c r="I127" s="76">
        <f t="shared" si="7"/>
        <v>99.9954895090712</v>
      </c>
    </row>
    <row r="128" spans="1:9" ht="34.5" customHeight="1">
      <c r="A128" s="18" t="s">
        <v>173</v>
      </c>
      <c r="B128" s="19">
        <v>951</v>
      </c>
      <c r="C128" s="20"/>
      <c r="D128" s="20" t="s">
        <v>174</v>
      </c>
      <c r="E128" s="45">
        <v>4917.9</v>
      </c>
      <c r="F128" s="45">
        <v>3270.313</v>
      </c>
      <c r="G128" s="45">
        <v>3270.313</v>
      </c>
      <c r="H128" s="76">
        <f t="shared" si="8"/>
        <v>66.49815978364751</v>
      </c>
      <c r="I128" s="76">
        <f t="shared" si="7"/>
        <v>100</v>
      </c>
    </row>
    <row r="129" spans="1:9" ht="36.75" customHeight="1">
      <c r="A129" s="18" t="s">
        <v>175</v>
      </c>
      <c r="B129" s="19">
        <v>951</v>
      </c>
      <c r="C129" s="20"/>
      <c r="D129" s="20" t="s">
        <v>176</v>
      </c>
      <c r="E129" s="45">
        <v>64000</v>
      </c>
      <c r="F129" s="45">
        <v>75290.3524</v>
      </c>
      <c r="G129" s="45">
        <v>75290.352</v>
      </c>
      <c r="H129" s="76">
        <f t="shared" si="8"/>
        <v>117.641175</v>
      </c>
      <c r="I129" s="76">
        <f t="shared" si="7"/>
        <v>99.99999946872342</v>
      </c>
    </row>
    <row r="130" spans="1:9" ht="47.25" customHeight="1">
      <c r="A130" s="18" t="s">
        <v>177</v>
      </c>
      <c r="B130" s="19">
        <v>951</v>
      </c>
      <c r="C130" s="20"/>
      <c r="D130" s="20" t="s">
        <v>178</v>
      </c>
      <c r="E130" s="92">
        <v>15977.28068</v>
      </c>
      <c r="F130" s="45">
        <v>3812.20428</v>
      </c>
      <c r="G130" s="45">
        <v>3805.173</v>
      </c>
      <c r="H130" s="76">
        <f t="shared" si="8"/>
        <v>23.81614916963454</v>
      </c>
      <c r="I130" s="76">
        <f t="shared" si="7"/>
        <v>99.81555867724904</v>
      </c>
    </row>
    <row r="131" spans="1:9" ht="51.75" customHeight="1">
      <c r="A131" s="18" t="s">
        <v>199</v>
      </c>
      <c r="B131" s="19">
        <v>951</v>
      </c>
      <c r="C131" s="20"/>
      <c r="D131" s="20" t="s">
        <v>200</v>
      </c>
      <c r="E131" s="45">
        <v>152.2</v>
      </c>
      <c r="F131" s="45">
        <v>101.144</v>
      </c>
      <c r="G131" s="45">
        <v>101.144</v>
      </c>
      <c r="H131" s="76">
        <f t="shared" si="8"/>
        <v>66.45466491458608</v>
      </c>
      <c r="I131" s="76">
        <f t="shared" si="7"/>
        <v>100</v>
      </c>
    </row>
    <row r="132" spans="1:9" ht="36.75" customHeight="1">
      <c r="A132" s="18" t="s">
        <v>201</v>
      </c>
      <c r="B132" s="19">
        <v>951</v>
      </c>
      <c r="C132" s="20"/>
      <c r="D132" s="20" t="s">
        <v>202</v>
      </c>
      <c r="E132" s="45">
        <v>2210.416</v>
      </c>
      <c r="F132" s="45">
        <v>1763.97494</v>
      </c>
      <c r="G132" s="45">
        <v>1763.975</v>
      </c>
      <c r="H132" s="76">
        <f t="shared" si="8"/>
        <v>79.80285158992695</v>
      </c>
      <c r="I132" s="76">
        <f t="shared" si="7"/>
        <v>100.00000340140886</v>
      </c>
    </row>
    <row r="133" spans="1:9" ht="36.75" customHeight="1">
      <c r="A133" s="18" t="s">
        <v>186</v>
      </c>
      <c r="B133" s="19">
        <v>951</v>
      </c>
      <c r="C133" s="20"/>
      <c r="D133" s="20" t="s">
        <v>185</v>
      </c>
      <c r="E133" s="45">
        <v>500</v>
      </c>
      <c r="F133" s="45">
        <v>500</v>
      </c>
      <c r="G133" s="45">
        <v>498.834</v>
      </c>
      <c r="H133" s="76">
        <f t="shared" si="8"/>
        <v>99.7668</v>
      </c>
      <c r="I133" s="76">
        <f t="shared" si="7"/>
        <v>99.7668</v>
      </c>
    </row>
    <row r="134" spans="1:9" ht="37.5" customHeight="1">
      <c r="A134" s="18" t="s">
        <v>308</v>
      </c>
      <c r="B134" s="19">
        <v>951</v>
      </c>
      <c r="C134" s="20"/>
      <c r="D134" s="52" t="s">
        <v>307</v>
      </c>
      <c r="E134" s="45">
        <v>0</v>
      </c>
      <c r="F134" s="45">
        <v>0</v>
      </c>
      <c r="G134" s="45">
        <v>3729.476</v>
      </c>
      <c r="H134" s="76"/>
      <c r="I134" s="76"/>
    </row>
    <row r="135" spans="1:9" ht="36.75" customHeight="1">
      <c r="A135" s="38" t="s">
        <v>158</v>
      </c>
      <c r="B135" s="12" t="s">
        <v>2</v>
      </c>
      <c r="C135" s="8"/>
      <c r="D135" s="8" t="s">
        <v>127</v>
      </c>
      <c r="E135" s="46">
        <f aca="true" t="shared" si="11" ref="E135:G136">E136</f>
        <v>20</v>
      </c>
      <c r="F135" s="46">
        <f t="shared" si="11"/>
        <v>20</v>
      </c>
      <c r="G135" s="46">
        <f t="shared" si="11"/>
        <v>20</v>
      </c>
      <c r="H135" s="76">
        <f t="shared" si="8"/>
        <v>100</v>
      </c>
      <c r="I135" s="76">
        <f t="shared" si="7"/>
        <v>100</v>
      </c>
    </row>
    <row r="136" spans="1:9" ht="36.75" customHeight="1">
      <c r="A136" s="53" t="s">
        <v>17</v>
      </c>
      <c r="B136" s="36">
        <v>953</v>
      </c>
      <c r="C136" s="37"/>
      <c r="D136" s="37" t="s">
        <v>127</v>
      </c>
      <c r="E136" s="48">
        <f t="shared" si="11"/>
        <v>20</v>
      </c>
      <c r="F136" s="48">
        <f t="shared" si="11"/>
        <v>20</v>
      </c>
      <c r="G136" s="48">
        <f t="shared" si="11"/>
        <v>20</v>
      </c>
      <c r="H136" s="76">
        <f t="shared" si="8"/>
        <v>100</v>
      </c>
      <c r="I136" s="76">
        <f t="shared" si="7"/>
        <v>100</v>
      </c>
    </row>
    <row r="137" spans="1:9" ht="35.25" customHeight="1">
      <c r="A137" s="22" t="s">
        <v>81</v>
      </c>
      <c r="B137" s="51">
        <v>953</v>
      </c>
      <c r="C137" s="52"/>
      <c r="D137" s="52" t="s">
        <v>225</v>
      </c>
      <c r="E137" s="50">
        <v>20</v>
      </c>
      <c r="F137" s="50">
        <v>20</v>
      </c>
      <c r="G137" s="50">
        <v>20</v>
      </c>
      <c r="H137" s="76">
        <f t="shared" si="8"/>
        <v>100</v>
      </c>
      <c r="I137" s="76">
        <f t="shared" si="7"/>
        <v>100</v>
      </c>
    </row>
    <row r="138" spans="1:9" ht="29.25" customHeight="1">
      <c r="A138" s="38" t="s">
        <v>159</v>
      </c>
      <c r="B138" s="12">
        <v>951</v>
      </c>
      <c r="C138" s="8"/>
      <c r="D138" s="8" t="s">
        <v>137</v>
      </c>
      <c r="E138" s="46">
        <f aca="true" t="shared" si="12" ref="E138:G139">E139</f>
        <v>2905</v>
      </c>
      <c r="F138" s="46">
        <f t="shared" si="12"/>
        <v>12997.97866</v>
      </c>
      <c r="G138" s="46">
        <f t="shared" si="12"/>
        <v>12429.256</v>
      </c>
      <c r="H138" s="76">
        <f aca="true" t="shared" si="13" ref="H138:H201">G138/E138*100</f>
        <v>427.8573493975903</v>
      </c>
      <c r="I138" s="76">
        <f t="shared" si="7"/>
        <v>95.6245299759555</v>
      </c>
    </row>
    <row r="139" spans="1:9" ht="17.25" customHeight="1">
      <c r="A139" s="53" t="s">
        <v>15</v>
      </c>
      <c r="B139" s="36">
        <v>951</v>
      </c>
      <c r="C139" s="37"/>
      <c r="D139" s="37" t="s">
        <v>137</v>
      </c>
      <c r="E139" s="48">
        <f t="shared" si="12"/>
        <v>2905</v>
      </c>
      <c r="F139" s="48">
        <f t="shared" si="12"/>
        <v>12997.97866</v>
      </c>
      <c r="G139" s="48">
        <f t="shared" si="12"/>
        <v>12429.256</v>
      </c>
      <c r="H139" s="76">
        <f t="shared" si="13"/>
        <v>427.8573493975903</v>
      </c>
      <c r="I139" s="76">
        <f t="shared" si="7"/>
        <v>95.6245299759555</v>
      </c>
    </row>
    <row r="140" spans="1:9" ht="33" customHeight="1">
      <c r="A140" s="18" t="s">
        <v>138</v>
      </c>
      <c r="B140" s="51">
        <v>951</v>
      </c>
      <c r="C140" s="52"/>
      <c r="D140" s="52">
        <v>2400011610</v>
      </c>
      <c r="E140" s="50">
        <v>2905</v>
      </c>
      <c r="F140" s="50">
        <v>12997.97866</v>
      </c>
      <c r="G140" s="50">
        <v>12429.256</v>
      </c>
      <c r="H140" s="76">
        <f t="shared" si="13"/>
        <v>427.8573493975903</v>
      </c>
      <c r="I140" s="76">
        <f t="shared" si="7"/>
        <v>95.6245299759555</v>
      </c>
    </row>
    <row r="141" spans="1:9" ht="17.25" customHeight="1">
      <c r="A141" s="38" t="s">
        <v>160</v>
      </c>
      <c r="B141" s="12">
        <v>951</v>
      </c>
      <c r="C141" s="8"/>
      <c r="D141" s="8" t="s">
        <v>139</v>
      </c>
      <c r="E141" s="46">
        <f aca="true" t="shared" si="14" ref="E141:G142">E142</f>
        <v>10</v>
      </c>
      <c r="F141" s="46">
        <f t="shared" si="14"/>
        <v>10</v>
      </c>
      <c r="G141" s="46">
        <f t="shared" si="14"/>
        <v>10</v>
      </c>
      <c r="H141" s="76">
        <f t="shared" si="13"/>
        <v>100</v>
      </c>
      <c r="I141" s="76">
        <f t="shared" si="7"/>
        <v>100</v>
      </c>
    </row>
    <row r="142" spans="1:9" ht="17.25" customHeight="1">
      <c r="A142" s="53" t="s">
        <v>15</v>
      </c>
      <c r="B142" s="36">
        <v>951</v>
      </c>
      <c r="C142" s="37"/>
      <c r="D142" s="37" t="s">
        <v>139</v>
      </c>
      <c r="E142" s="48">
        <f t="shared" si="14"/>
        <v>10</v>
      </c>
      <c r="F142" s="48">
        <f t="shared" si="14"/>
        <v>10</v>
      </c>
      <c r="G142" s="48">
        <f t="shared" si="14"/>
        <v>10</v>
      </c>
      <c r="H142" s="76">
        <f t="shared" si="13"/>
        <v>100</v>
      </c>
      <c r="I142" s="76">
        <f aca="true" t="shared" si="15" ref="I142:I208">G142/F142*100</f>
        <v>100</v>
      </c>
    </row>
    <row r="143" spans="1:9" ht="36.75" customHeight="1">
      <c r="A143" s="18" t="s">
        <v>138</v>
      </c>
      <c r="B143" s="51">
        <v>951</v>
      </c>
      <c r="C143" s="52"/>
      <c r="D143" s="52" t="s">
        <v>226</v>
      </c>
      <c r="E143" s="50">
        <v>10</v>
      </c>
      <c r="F143" s="50">
        <v>10</v>
      </c>
      <c r="G143" s="50">
        <v>10</v>
      </c>
      <c r="H143" s="76">
        <f t="shared" si="13"/>
        <v>100</v>
      </c>
      <c r="I143" s="76">
        <f t="shared" si="15"/>
        <v>100</v>
      </c>
    </row>
    <row r="144" spans="1:9" ht="17.25" customHeight="1">
      <c r="A144" s="38" t="s">
        <v>161</v>
      </c>
      <c r="B144" s="12">
        <v>951</v>
      </c>
      <c r="C144" s="8"/>
      <c r="D144" s="8" t="s">
        <v>140</v>
      </c>
      <c r="E144" s="46">
        <f>E145</f>
        <v>20403.42</v>
      </c>
      <c r="F144" s="46">
        <f>F145</f>
        <v>26027.88009</v>
      </c>
      <c r="G144" s="46">
        <f>G145</f>
        <v>21971.358999999997</v>
      </c>
      <c r="H144" s="76">
        <f t="shared" si="13"/>
        <v>107.6846871749932</v>
      </c>
      <c r="I144" s="76">
        <f t="shared" si="15"/>
        <v>84.41470809004329</v>
      </c>
    </row>
    <row r="145" spans="1:9" ht="17.25" customHeight="1">
      <c r="A145" s="53" t="s">
        <v>15</v>
      </c>
      <c r="B145" s="36">
        <v>951</v>
      </c>
      <c r="C145" s="37"/>
      <c r="D145" s="37" t="s">
        <v>140</v>
      </c>
      <c r="E145" s="48">
        <f>E146+E147</f>
        <v>20403.42</v>
      </c>
      <c r="F145" s="48">
        <f>F146+F147</f>
        <v>26027.88009</v>
      </c>
      <c r="G145" s="48">
        <f>G146+G147</f>
        <v>21971.358999999997</v>
      </c>
      <c r="H145" s="76">
        <f t="shared" si="13"/>
        <v>107.6846871749932</v>
      </c>
      <c r="I145" s="76">
        <f t="shared" si="15"/>
        <v>84.41470809004329</v>
      </c>
    </row>
    <row r="146" spans="1:9" ht="38.25" customHeight="1">
      <c r="A146" s="18" t="s">
        <v>138</v>
      </c>
      <c r="B146" s="51">
        <v>951</v>
      </c>
      <c r="C146" s="52"/>
      <c r="D146" s="52" t="s">
        <v>227</v>
      </c>
      <c r="E146" s="50">
        <v>4380</v>
      </c>
      <c r="F146" s="50">
        <v>9745.1231</v>
      </c>
      <c r="G146" s="50">
        <v>9741.889</v>
      </c>
      <c r="H146" s="76">
        <f t="shared" si="13"/>
        <v>222.41755707762553</v>
      </c>
      <c r="I146" s="76">
        <f t="shared" si="15"/>
        <v>99.9668131436944</v>
      </c>
    </row>
    <row r="147" spans="1:9" ht="17.25" customHeight="1">
      <c r="A147" s="18" t="s">
        <v>179</v>
      </c>
      <c r="B147" s="51">
        <v>951</v>
      </c>
      <c r="C147" s="52"/>
      <c r="D147" s="52" t="s">
        <v>249</v>
      </c>
      <c r="E147" s="50">
        <v>16023.42</v>
      </c>
      <c r="F147" s="50">
        <v>16282.75699</v>
      </c>
      <c r="G147" s="50">
        <v>12229.47</v>
      </c>
      <c r="H147" s="76">
        <f t="shared" si="13"/>
        <v>76.32247048382929</v>
      </c>
      <c r="I147" s="76">
        <f t="shared" si="15"/>
        <v>75.10687537442638</v>
      </c>
    </row>
    <row r="148" spans="1:9" ht="17.25" customHeight="1">
      <c r="A148" s="33" t="s">
        <v>21</v>
      </c>
      <c r="B148" s="31" t="s">
        <v>2</v>
      </c>
      <c r="C148" s="58"/>
      <c r="D148" s="58" t="s">
        <v>120</v>
      </c>
      <c r="E148" s="83">
        <f>E149+E202</f>
        <v>193631.05972000002</v>
      </c>
      <c r="F148" s="83">
        <f>F149+F202</f>
        <v>238229.32814000003</v>
      </c>
      <c r="G148" s="83">
        <f>G149+G202</f>
        <v>219390.76171999998</v>
      </c>
      <c r="H148" s="76">
        <f t="shared" si="13"/>
        <v>113.30349688590753</v>
      </c>
      <c r="I148" s="76">
        <f t="shared" si="15"/>
        <v>92.09225557277767</v>
      </c>
    </row>
    <row r="149" spans="1:9" ht="17.25" customHeight="1">
      <c r="A149" s="53" t="s">
        <v>15</v>
      </c>
      <c r="B149" s="54">
        <v>951</v>
      </c>
      <c r="C149" s="55"/>
      <c r="D149" s="54" t="s">
        <v>232</v>
      </c>
      <c r="E149" s="84">
        <f>E150+E151+E155+E159+E162+E163+E178+E187+E190+E195+E197+E199+E184+E157+E161+E180+E182+E192+E176</f>
        <v>189882.08172000002</v>
      </c>
      <c r="F149" s="84">
        <f>F150+F151+F155+F159+F162+F163+F178+F187+F190+F195+F197+F199+F184+F157+F161+F180+F182+F192+F176</f>
        <v>234878.16712000003</v>
      </c>
      <c r="G149" s="84">
        <f>G150+G151+G155+G159+G162+G163+G178+G187+G190+G195+G197+G199+G184+G157+G161+G180+G182+G192+G176</f>
        <v>216091.25671999998</v>
      </c>
      <c r="H149" s="76">
        <f t="shared" si="13"/>
        <v>113.80286900300997</v>
      </c>
      <c r="I149" s="76">
        <f t="shared" si="15"/>
        <v>92.00142327813646</v>
      </c>
    </row>
    <row r="150" spans="1:9" ht="18.75" customHeight="1">
      <c r="A150" s="77" t="s">
        <v>22</v>
      </c>
      <c r="B150" s="51">
        <v>951</v>
      </c>
      <c r="C150" s="52"/>
      <c r="D150" s="52" t="s">
        <v>263</v>
      </c>
      <c r="E150" s="93">
        <v>2752.5</v>
      </c>
      <c r="F150" s="50">
        <v>3415.9</v>
      </c>
      <c r="G150" s="50">
        <v>3413.514</v>
      </c>
      <c r="H150" s="76">
        <f t="shared" si="13"/>
        <v>124.0150408719346</v>
      </c>
      <c r="I150" s="76">
        <f t="shared" si="15"/>
        <v>99.9301501800404</v>
      </c>
    </row>
    <row r="151" spans="1:9" ht="35.25" customHeight="1">
      <c r="A151" s="7" t="s">
        <v>4</v>
      </c>
      <c r="B151" s="12">
        <v>951</v>
      </c>
      <c r="C151" s="8"/>
      <c r="D151" s="8" t="s">
        <v>232</v>
      </c>
      <c r="E151" s="46">
        <f>E152+E154+E153</f>
        <v>5823.8</v>
      </c>
      <c r="F151" s="46">
        <f>F152+F154+F153</f>
        <v>5580.42166</v>
      </c>
      <c r="G151" s="46">
        <f>G152+G154+G153</f>
        <v>5580.420999999999</v>
      </c>
      <c r="H151" s="76">
        <f t="shared" si="13"/>
        <v>95.82095882413543</v>
      </c>
      <c r="I151" s="76">
        <f t="shared" si="15"/>
        <v>99.99998817293672</v>
      </c>
    </row>
    <row r="152" spans="1:9" ht="31.5">
      <c r="A152" s="34" t="s">
        <v>73</v>
      </c>
      <c r="B152" s="35">
        <v>951</v>
      </c>
      <c r="C152" s="20"/>
      <c r="D152" s="20" t="s">
        <v>231</v>
      </c>
      <c r="E152" s="45">
        <v>3575.8</v>
      </c>
      <c r="F152" s="45">
        <v>2808.9224</v>
      </c>
      <c r="G152" s="45">
        <v>2808.922</v>
      </c>
      <c r="H152" s="76">
        <f t="shared" si="13"/>
        <v>78.55366631243358</v>
      </c>
      <c r="I152" s="76">
        <f t="shared" si="15"/>
        <v>99.99998575966357</v>
      </c>
    </row>
    <row r="153" spans="1:9" ht="15.75">
      <c r="A153" s="18" t="s">
        <v>293</v>
      </c>
      <c r="B153" s="19">
        <v>951</v>
      </c>
      <c r="C153" s="20"/>
      <c r="D153" s="20" t="s">
        <v>294</v>
      </c>
      <c r="E153" s="45">
        <v>0</v>
      </c>
      <c r="F153" s="45">
        <v>714.94182</v>
      </c>
      <c r="G153" s="45">
        <v>714.942</v>
      </c>
      <c r="H153" s="76"/>
      <c r="I153" s="76">
        <f t="shared" si="15"/>
        <v>100.00002517687383</v>
      </c>
    </row>
    <row r="154" spans="1:9" ht="15.75">
      <c r="A154" s="18" t="s">
        <v>74</v>
      </c>
      <c r="B154" s="19">
        <v>951</v>
      </c>
      <c r="C154" s="20"/>
      <c r="D154" s="20" t="s">
        <v>233</v>
      </c>
      <c r="E154" s="45">
        <v>2248</v>
      </c>
      <c r="F154" s="45">
        <v>2056.55744</v>
      </c>
      <c r="G154" s="45">
        <v>2056.557</v>
      </c>
      <c r="H154" s="76">
        <f t="shared" si="13"/>
        <v>91.48385231316725</v>
      </c>
      <c r="I154" s="76">
        <f t="shared" si="15"/>
        <v>99.99997860502256</v>
      </c>
    </row>
    <row r="155" spans="1:9" ht="20.25" customHeight="1" outlineLevel="3">
      <c r="A155" s="7" t="s">
        <v>5</v>
      </c>
      <c r="B155" s="12">
        <v>951</v>
      </c>
      <c r="C155" s="8"/>
      <c r="D155" s="8" t="s">
        <v>232</v>
      </c>
      <c r="E155" s="46">
        <f>E156</f>
        <v>11840.561</v>
      </c>
      <c r="F155" s="46">
        <f>F156</f>
        <v>12880.20097</v>
      </c>
      <c r="G155" s="46">
        <f>G156</f>
        <v>11993.121</v>
      </c>
      <c r="H155" s="76">
        <f t="shared" si="13"/>
        <v>101.28845246437226</v>
      </c>
      <c r="I155" s="76">
        <f t="shared" si="15"/>
        <v>93.11284061431844</v>
      </c>
    </row>
    <row r="156" spans="1:9" ht="18.75" customHeight="1" outlineLevel="6">
      <c r="A156" s="34" t="s">
        <v>69</v>
      </c>
      <c r="B156" s="19">
        <v>951</v>
      </c>
      <c r="C156" s="20"/>
      <c r="D156" s="20" t="s">
        <v>228</v>
      </c>
      <c r="E156" s="45">
        <v>11840.561</v>
      </c>
      <c r="F156" s="45">
        <v>12880.20097</v>
      </c>
      <c r="G156" s="45">
        <v>11993.121</v>
      </c>
      <c r="H156" s="76">
        <f t="shared" si="13"/>
        <v>101.28845246437226</v>
      </c>
      <c r="I156" s="76">
        <f t="shared" si="15"/>
        <v>93.11284061431844</v>
      </c>
    </row>
    <row r="157" spans="1:9" ht="19.5" customHeight="1" outlineLevel="6">
      <c r="A157" s="7" t="s">
        <v>65</v>
      </c>
      <c r="B157" s="12">
        <v>951</v>
      </c>
      <c r="C157" s="8"/>
      <c r="D157" s="8" t="s">
        <v>232</v>
      </c>
      <c r="E157" s="46">
        <f>E158</f>
        <v>28.576</v>
      </c>
      <c r="F157" s="46">
        <f>F158</f>
        <v>28.576</v>
      </c>
      <c r="G157" s="46">
        <f>G158</f>
        <v>6.79</v>
      </c>
      <c r="H157" s="76">
        <f t="shared" si="13"/>
        <v>23.761198208286675</v>
      </c>
      <c r="I157" s="76">
        <f t="shared" si="15"/>
        <v>23.761198208286675</v>
      </c>
    </row>
    <row r="158" spans="1:9" ht="19.5" customHeight="1" outlineLevel="6">
      <c r="A158" s="18" t="s">
        <v>66</v>
      </c>
      <c r="B158" s="19">
        <v>951</v>
      </c>
      <c r="C158" s="20"/>
      <c r="D158" s="20" t="s">
        <v>264</v>
      </c>
      <c r="E158" s="94">
        <v>28.576</v>
      </c>
      <c r="F158" s="45">
        <v>28.576</v>
      </c>
      <c r="G158" s="45">
        <v>6.79</v>
      </c>
      <c r="H158" s="76">
        <f t="shared" si="13"/>
        <v>23.761198208286675</v>
      </c>
      <c r="I158" s="76">
        <f t="shared" si="15"/>
        <v>23.761198208286675</v>
      </c>
    </row>
    <row r="159" spans="1:9" ht="21" customHeight="1" outlineLevel="6">
      <c r="A159" s="7" t="s">
        <v>6</v>
      </c>
      <c r="B159" s="12">
        <v>951</v>
      </c>
      <c r="C159" s="8"/>
      <c r="D159" s="8" t="s">
        <v>232</v>
      </c>
      <c r="E159" s="46">
        <f>E160</f>
        <v>8527.2</v>
      </c>
      <c r="F159" s="46">
        <f>F160</f>
        <v>7726.2</v>
      </c>
      <c r="G159" s="46">
        <f>G160</f>
        <v>7694.557</v>
      </c>
      <c r="H159" s="76">
        <f t="shared" si="13"/>
        <v>90.23544657097288</v>
      </c>
      <c r="I159" s="76">
        <f t="shared" si="15"/>
        <v>99.5904454971396</v>
      </c>
    </row>
    <row r="160" spans="1:9" ht="37.5" customHeight="1" outlineLevel="3">
      <c r="A160" s="34" t="s">
        <v>70</v>
      </c>
      <c r="B160" s="19">
        <v>951</v>
      </c>
      <c r="C160" s="20"/>
      <c r="D160" s="20" t="s">
        <v>231</v>
      </c>
      <c r="E160" s="91">
        <v>8527.2</v>
      </c>
      <c r="F160" s="45">
        <v>7726.2</v>
      </c>
      <c r="G160" s="45">
        <v>7694.557</v>
      </c>
      <c r="H160" s="76">
        <f t="shared" si="13"/>
        <v>90.23544657097288</v>
      </c>
      <c r="I160" s="76">
        <f t="shared" si="15"/>
        <v>99.5904454971396</v>
      </c>
    </row>
    <row r="161" spans="1:9" ht="18.75" customHeight="1" outlineLevel="3">
      <c r="A161" s="78" t="s">
        <v>76</v>
      </c>
      <c r="B161" s="51">
        <v>951</v>
      </c>
      <c r="C161" s="52"/>
      <c r="D161" s="52" t="s">
        <v>230</v>
      </c>
      <c r="E161" s="93">
        <v>4201.3</v>
      </c>
      <c r="F161" s="50">
        <v>4201.3</v>
      </c>
      <c r="G161" s="50">
        <v>3336.929</v>
      </c>
      <c r="H161" s="76">
        <f t="shared" si="13"/>
        <v>79.4261062052222</v>
      </c>
      <c r="I161" s="76">
        <f t="shared" si="15"/>
        <v>79.4261062052222</v>
      </c>
    </row>
    <row r="162" spans="1:9" ht="33" customHeight="1" outlineLevel="3">
      <c r="A162" s="77" t="s">
        <v>23</v>
      </c>
      <c r="B162" s="51">
        <v>951</v>
      </c>
      <c r="C162" s="52"/>
      <c r="D162" s="52" t="s">
        <v>229</v>
      </c>
      <c r="E162" s="93">
        <v>1500</v>
      </c>
      <c r="F162" s="50">
        <v>20000</v>
      </c>
      <c r="G162" s="50">
        <v>5941.418</v>
      </c>
      <c r="H162" s="76">
        <f t="shared" si="13"/>
        <v>396.0945333333333</v>
      </c>
      <c r="I162" s="76">
        <f t="shared" si="15"/>
        <v>29.707089999999997</v>
      </c>
    </row>
    <row r="163" spans="1:9" ht="20.25" customHeight="1" outlineLevel="5">
      <c r="A163" s="7" t="s">
        <v>7</v>
      </c>
      <c r="B163" s="12">
        <v>951</v>
      </c>
      <c r="C163" s="8"/>
      <c r="D163" s="8" t="s">
        <v>232</v>
      </c>
      <c r="E163" s="46">
        <f>E165+E168+E169+E171+E172+E173+E175+E170+E174+E164+E166+E167</f>
        <v>77864.61500000002</v>
      </c>
      <c r="F163" s="46">
        <f>F165+F168+F169+F171+F172+F173+F175+F170+F174+F164+F166+F167</f>
        <v>106656.59710000001</v>
      </c>
      <c r="G163" s="46">
        <f>G165+G168+G169+G171+G172+G173+G175+G170+G174+G164+G166+G167</f>
        <v>104571.11499999999</v>
      </c>
      <c r="H163" s="76">
        <f t="shared" si="13"/>
        <v>134.29863488055514</v>
      </c>
      <c r="I163" s="76">
        <f t="shared" si="15"/>
        <v>98.04467594438185</v>
      </c>
    </row>
    <row r="164" spans="1:9" ht="63.75" customHeight="1" outlineLevel="5">
      <c r="A164" s="18" t="s">
        <v>282</v>
      </c>
      <c r="B164" s="19">
        <v>951</v>
      </c>
      <c r="C164" s="20"/>
      <c r="D164" s="20" t="s">
        <v>283</v>
      </c>
      <c r="E164" s="45">
        <v>0</v>
      </c>
      <c r="F164" s="45">
        <v>1009.18804</v>
      </c>
      <c r="G164" s="45">
        <v>1009.188</v>
      </c>
      <c r="H164" s="76"/>
      <c r="I164" s="76">
        <f t="shared" si="15"/>
        <v>99.99999603641754</v>
      </c>
    </row>
    <row r="165" spans="1:9" ht="15.75" outlineLevel="4">
      <c r="A165" s="18" t="s">
        <v>8</v>
      </c>
      <c r="B165" s="19">
        <v>951</v>
      </c>
      <c r="C165" s="20"/>
      <c r="D165" s="20" t="s">
        <v>234</v>
      </c>
      <c r="E165" s="95">
        <v>2887.4</v>
      </c>
      <c r="F165" s="45">
        <v>2887.4</v>
      </c>
      <c r="G165" s="45">
        <v>2887.4</v>
      </c>
      <c r="H165" s="76">
        <f t="shared" si="13"/>
        <v>100</v>
      </c>
      <c r="I165" s="76">
        <f t="shared" si="15"/>
        <v>100</v>
      </c>
    </row>
    <row r="166" spans="1:9" ht="31.5" outlineLevel="4">
      <c r="A166" s="18" t="s">
        <v>295</v>
      </c>
      <c r="B166" s="19">
        <v>951</v>
      </c>
      <c r="C166" s="20"/>
      <c r="D166" s="20" t="s">
        <v>299</v>
      </c>
      <c r="E166" s="45">
        <v>0</v>
      </c>
      <c r="F166" s="45">
        <v>537.338</v>
      </c>
      <c r="G166" s="45">
        <v>284.279</v>
      </c>
      <c r="H166" s="76"/>
      <c r="I166" s="76">
        <f t="shared" si="15"/>
        <v>52.90506161857156</v>
      </c>
    </row>
    <row r="167" spans="1:9" ht="147.75" customHeight="1" outlineLevel="4">
      <c r="A167" s="18" t="s">
        <v>306</v>
      </c>
      <c r="B167" s="19">
        <v>951</v>
      </c>
      <c r="C167" s="20"/>
      <c r="D167" s="20" t="s">
        <v>305</v>
      </c>
      <c r="E167" s="45">
        <v>0</v>
      </c>
      <c r="F167" s="45">
        <v>0</v>
      </c>
      <c r="G167" s="45">
        <v>124.992</v>
      </c>
      <c r="H167" s="76"/>
      <c r="I167" s="76"/>
    </row>
    <row r="168" spans="1:9" ht="31.5" outlineLevel="4">
      <c r="A168" s="34" t="s">
        <v>70</v>
      </c>
      <c r="B168" s="19">
        <v>951</v>
      </c>
      <c r="C168" s="20"/>
      <c r="D168" s="20" t="s">
        <v>231</v>
      </c>
      <c r="E168" s="96">
        <v>31349.9</v>
      </c>
      <c r="F168" s="85">
        <v>28966.02738</v>
      </c>
      <c r="G168" s="85">
        <v>28799.443</v>
      </c>
      <c r="H168" s="76">
        <f t="shared" si="13"/>
        <v>91.86454502247216</v>
      </c>
      <c r="I168" s="76">
        <f t="shared" si="15"/>
        <v>99.42489738818992</v>
      </c>
    </row>
    <row r="169" spans="1:9" ht="31.5" outlineLevel="5">
      <c r="A169" s="18" t="s">
        <v>24</v>
      </c>
      <c r="B169" s="19">
        <v>951</v>
      </c>
      <c r="C169" s="20"/>
      <c r="D169" s="20">
        <v>9999910690</v>
      </c>
      <c r="E169" s="91">
        <v>40262.87</v>
      </c>
      <c r="F169" s="45">
        <v>55848.45064</v>
      </c>
      <c r="G169" s="45">
        <v>54081.52</v>
      </c>
      <c r="H169" s="76">
        <f t="shared" si="13"/>
        <v>134.32107547226514</v>
      </c>
      <c r="I169" s="76">
        <f t="shared" si="15"/>
        <v>96.83620472949256</v>
      </c>
    </row>
    <row r="170" spans="1:9" ht="19.5" customHeight="1" outlineLevel="5">
      <c r="A170" s="18" t="s">
        <v>269</v>
      </c>
      <c r="B170" s="19">
        <v>951</v>
      </c>
      <c r="C170" s="20"/>
      <c r="D170" s="20" t="s">
        <v>270</v>
      </c>
      <c r="E170" s="45">
        <v>0</v>
      </c>
      <c r="F170" s="45">
        <v>10007.85304</v>
      </c>
      <c r="G170" s="45">
        <v>10007.853</v>
      </c>
      <c r="H170" s="76"/>
      <c r="I170" s="76">
        <f t="shared" si="15"/>
        <v>99.99999960031387</v>
      </c>
    </row>
    <row r="171" spans="1:9" ht="19.5" customHeight="1" outlineLevel="4">
      <c r="A171" s="22" t="s">
        <v>25</v>
      </c>
      <c r="B171" s="19">
        <v>951</v>
      </c>
      <c r="C171" s="20"/>
      <c r="D171" s="20" t="s">
        <v>235</v>
      </c>
      <c r="E171" s="95">
        <v>1181.384</v>
      </c>
      <c r="F171" s="85">
        <v>1181.384</v>
      </c>
      <c r="G171" s="85">
        <v>1181.384</v>
      </c>
      <c r="H171" s="76">
        <f t="shared" si="13"/>
        <v>100</v>
      </c>
      <c r="I171" s="76">
        <f t="shared" si="15"/>
        <v>100</v>
      </c>
    </row>
    <row r="172" spans="1:9" ht="19.5" customHeight="1" outlineLevel="4">
      <c r="A172" s="22" t="s">
        <v>26</v>
      </c>
      <c r="B172" s="19">
        <v>951</v>
      </c>
      <c r="C172" s="20"/>
      <c r="D172" s="20" t="s">
        <v>236</v>
      </c>
      <c r="E172" s="95">
        <v>774.981</v>
      </c>
      <c r="F172" s="45">
        <v>774.981</v>
      </c>
      <c r="G172" s="45">
        <v>774.981</v>
      </c>
      <c r="H172" s="76">
        <f t="shared" si="13"/>
        <v>100</v>
      </c>
      <c r="I172" s="76">
        <f t="shared" si="15"/>
        <v>100</v>
      </c>
    </row>
    <row r="173" spans="1:9" ht="31.5" outlineLevel="5">
      <c r="A173" s="22" t="s">
        <v>27</v>
      </c>
      <c r="B173" s="19">
        <v>951</v>
      </c>
      <c r="C173" s="20"/>
      <c r="D173" s="20" t="s">
        <v>237</v>
      </c>
      <c r="E173" s="95">
        <v>767.144</v>
      </c>
      <c r="F173" s="45">
        <v>767.144</v>
      </c>
      <c r="G173" s="45">
        <v>743.306</v>
      </c>
      <c r="H173" s="76">
        <f t="shared" si="13"/>
        <v>96.89263032755258</v>
      </c>
      <c r="I173" s="76">
        <f t="shared" si="15"/>
        <v>96.89263032755258</v>
      </c>
    </row>
    <row r="174" spans="1:9" ht="47.25" outlineLevel="5">
      <c r="A174" s="22" t="s">
        <v>272</v>
      </c>
      <c r="B174" s="19">
        <v>951</v>
      </c>
      <c r="C174" s="20"/>
      <c r="D174" s="20" t="s">
        <v>271</v>
      </c>
      <c r="E174" s="45">
        <v>0</v>
      </c>
      <c r="F174" s="85">
        <v>3998.383</v>
      </c>
      <c r="G174" s="85">
        <v>3998.383</v>
      </c>
      <c r="H174" s="76"/>
      <c r="I174" s="76">
        <f t="shared" si="15"/>
        <v>100</v>
      </c>
    </row>
    <row r="175" spans="1:9" ht="63" outlineLevel="6">
      <c r="A175" s="22" t="s">
        <v>187</v>
      </c>
      <c r="B175" s="19">
        <v>951</v>
      </c>
      <c r="C175" s="20"/>
      <c r="D175" s="20" t="s">
        <v>238</v>
      </c>
      <c r="E175" s="95">
        <v>640.936</v>
      </c>
      <c r="F175" s="45">
        <v>678.448</v>
      </c>
      <c r="G175" s="45">
        <v>678.386</v>
      </c>
      <c r="H175" s="76">
        <f t="shared" si="13"/>
        <v>105.84301708750952</v>
      </c>
      <c r="I175" s="76">
        <f t="shared" si="15"/>
        <v>99.99086149564889</v>
      </c>
    </row>
    <row r="176" spans="1:9" ht="15.75" outlineLevel="6">
      <c r="A176" s="7" t="s">
        <v>319</v>
      </c>
      <c r="B176" s="12">
        <v>951</v>
      </c>
      <c r="C176" s="8" t="s">
        <v>2</v>
      </c>
      <c r="D176" s="8" t="s">
        <v>232</v>
      </c>
      <c r="E176" s="46">
        <f>E177</f>
        <v>2211.958</v>
      </c>
      <c r="F176" s="46">
        <f>F177</f>
        <v>0</v>
      </c>
      <c r="G176" s="46">
        <f>G177</f>
        <v>0</v>
      </c>
      <c r="H176" s="76">
        <f t="shared" si="13"/>
        <v>0</v>
      </c>
      <c r="I176" s="76"/>
    </row>
    <row r="177" spans="1:9" ht="31.5" outlineLevel="6">
      <c r="A177" s="18" t="s">
        <v>320</v>
      </c>
      <c r="B177" s="19">
        <v>951</v>
      </c>
      <c r="C177" s="20" t="s">
        <v>2</v>
      </c>
      <c r="D177" s="20" t="s">
        <v>321</v>
      </c>
      <c r="E177" s="45">
        <v>2211.958</v>
      </c>
      <c r="F177" s="45">
        <v>0</v>
      </c>
      <c r="G177" s="45">
        <v>0</v>
      </c>
      <c r="H177" s="76">
        <f t="shared" si="13"/>
        <v>0</v>
      </c>
      <c r="I177" s="76"/>
    </row>
    <row r="178" spans="1:9" ht="47.25" outlineLevel="6">
      <c r="A178" s="7" t="s">
        <v>9</v>
      </c>
      <c r="B178" s="12">
        <v>951</v>
      </c>
      <c r="C178" s="8"/>
      <c r="D178" s="8" t="s">
        <v>232</v>
      </c>
      <c r="E178" s="46">
        <f>E179</f>
        <v>560</v>
      </c>
      <c r="F178" s="46">
        <f>F179</f>
        <v>343.17</v>
      </c>
      <c r="G178" s="46">
        <f>G179</f>
        <v>340.05</v>
      </c>
      <c r="H178" s="76">
        <f t="shared" si="13"/>
        <v>60.72321428571429</v>
      </c>
      <c r="I178" s="76">
        <f t="shared" si="15"/>
        <v>99.0908296179736</v>
      </c>
    </row>
    <row r="179" spans="1:9" ht="45" customHeight="1" outlineLevel="6">
      <c r="A179" s="18" t="s">
        <v>30</v>
      </c>
      <c r="B179" s="19">
        <v>951</v>
      </c>
      <c r="C179" s="20"/>
      <c r="D179" s="20" t="s">
        <v>303</v>
      </c>
      <c r="E179" s="45">
        <v>560</v>
      </c>
      <c r="F179" s="45">
        <v>343.17</v>
      </c>
      <c r="G179" s="45">
        <v>340.05</v>
      </c>
      <c r="H179" s="76">
        <f t="shared" si="13"/>
        <v>60.72321428571429</v>
      </c>
      <c r="I179" s="76">
        <f t="shared" si="15"/>
        <v>99.0908296179736</v>
      </c>
    </row>
    <row r="180" spans="1:9" ht="18" customHeight="1" outlineLevel="6">
      <c r="A180" s="7" t="s">
        <v>77</v>
      </c>
      <c r="B180" s="12">
        <v>951</v>
      </c>
      <c r="C180" s="8"/>
      <c r="D180" s="8" t="s">
        <v>232</v>
      </c>
      <c r="E180" s="46">
        <f>E181</f>
        <v>499.319</v>
      </c>
      <c r="F180" s="46">
        <f>F181</f>
        <v>418.729</v>
      </c>
      <c r="G180" s="46">
        <f>G181</f>
        <v>0</v>
      </c>
      <c r="H180" s="76">
        <f t="shared" si="13"/>
        <v>0</v>
      </c>
      <c r="I180" s="76">
        <f t="shared" si="15"/>
        <v>0</v>
      </c>
    </row>
    <row r="181" spans="1:9" ht="33.75" customHeight="1" outlineLevel="4">
      <c r="A181" s="18" t="s">
        <v>78</v>
      </c>
      <c r="B181" s="19">
        <v>951</v>
      </c>
      <c r="C181" s="20"/>
      <c r="D181" s="20" t="s">
        <v>239</v>
      </c>
      <c r="E181" s="45">
        <v>499.319</v>
      </c>
      <c r="F181" s="45">
        <v>418.729</v>
      </c>
      <c r="G181" s="45">
        <v>0</v>
      </c>
      <c r="H181" s="76">
        <f t="shared" si="13"/>
        <v>0</v>
      </c>
      <c r="I181" s="76">
        <f t="shared" si="15"/>
        <v>0</v>
      </c>
    </row>
    <row r="182" spans="1:9" ht="21.75" customHeight="1" outlineLevel="6">
      <c r="A182" s="23" t="s">
        <v>166</v>
      </c>
      <c r="B182" s="12">
        <v>951</v>
      </c>
      <c r="C182" s="8"/>
      <c r="D182" s="8" t="s">
        <v>232</v>
      </c>
      <c r="E182" s="46">
        <f>E183</f>
        <v>3.223</v>
      </c>
      <c r="F182" s="46">
        <f>F183</f>
        <v>3.223</v>
      </c>
      <c r="G182" s="46">
        <f>G183</f>
        <v>3.223</v>
      </c>
      <c r="H182" s="76">
        <f t="shared" si="13"/>
        <v>100</v>
      </c>
      <c r="I182" s="76">
        <f t="shared" si="15"/>
        <v>100</v>
      </c>
    </row>
    <row r="183" spans="1:9" ht="63" outlineLevel="6">
      <c r="A183" s="18" t="s">
        <v>167</v>
      </c>
      <c r="B183" s="19">
        <v>951</v>
      </c>
      <c r="C183" s="20"/>
      <c r="D183" s="20" t="s">
        <v>240</v>
      </c>
      <c r="E183" s="45">
        <v>3.223</v>
      </c>
      <c r="F183" s="45">
        <v>3.223</v>
      </c>
      <c r="G183" s="45">
        <v>3.223</v>
      </c>
      <c r="H183" s="76">
        <f t="shared" si="13"/>
        <v>100</v>
      </c>
      <c r="I183" s="76">
        <f t="shared" si="15"/>
        <v>100</v>
      </c>
    </row>
    <row r="184" spans="1:9" ht="15.75" outlineLevel="6">
      <c r="A184" s="7" t="s">
        <v>58</v>
      </c>
      <c r="B184" s="12">
        <v>951</v>
      </c>
      <c r="C184" s="8"/>
      <c r="D184" s="8" t="s">
        <v>232</v>
      </c>
      <c r="E184" s="46">
        <f>E185+E186</f>
        <v>319.38772</v>
      </c>
      <c r="F184" s="46">
        <f>F185+F186</f>
        <v>49.98872</v>
      </c>
      <c r="G184" s="46">
        <f>G185+G186</f>
        <v>49.98872</v>
      </c>
      <c r="H184" s="76">
        <f t="shared" si="13"/>
        <v>15.651422039645105</v>
      </c>
      <c r="I184" s="76">
        <f t="shared" si="15"/>
        <v>100</v>
      </c>
    </row>
    <row r="185" spans="1:9" ht="47.25" outlineLevel="6">
      <c r="A185" s="22" t="s">
        <v>59</v>
      </c>
      <c r="B185" s="19">
        <v>951</v>
      </c>
      <c r="C185" s="20"/>
      <c r="D185" s="20" t="s">
        <v>241</v>
      </c>
      <c r="E185" s="45">
        <v>0.70872</v>
      </c>
      <c r="F185" s="45">
        <v>0.70872</v>
      </c>
      <c r="G185" s="45">
        <v>0.70872</v>
      </c>
      <c r="H185" s="76">
        <f t="shared" si="13"/>
        <v>100</v>
      </c>
      <c r="I185" s="76">
        <f t="shared" si="15"/>
        <v>100</v>
      </c>
    </row>
    <row r="186" spans="1:9" ht="22.5" customHeight="1" outlineLevel="5">
      <c r="A186" s="18" t="s">
        <v>79</v>
      </c>
      <c r="B186" s="19">
        <v>951</v>
      </c>
      <c r="C186" s="20"/>
      <c r="D186" s="20" t="s">
        <v>242</v>
      </c>
      <c r="E186" s="45">
        <v>318.679</v>
      </c>
      <c r="F186" s="45">
        <v>49.28</v>
      </c>
      <c r="G186" s="45">
        <v>49.28</v>
      </c>
      <c r="H186" s="76">
        <f t="shared" si="13"/>
        <v>15.463836650673562</v>
      </c>
      <c r="I186" s="76">
        <f t="shared" si="15"/>
        <v>100</v>
      </c>
    </row>
    <row r="187" spans="1:9" ht="20.25" customHeight="1" outlineLevel="5">
      <c r="A187" s="7" t="s">
        <v>10</v>
      </c>
      <c r="B187" s="12">
        <v>951</v>
      </c>
      <c r="C187" s="8"/>
      <c r="D187" s="8" t="s">
        <v>232</v>
      </c>
      <c r="E187" s="46">
        <f>E188+E189</f>
        <v>5123.678</v>
      </c>
      <c r="F187" s="46">
        <f>F188+F189</f>
        <v>5233.678</v>
      </c>
      <c r="G187" s="46">
        <f>G188+G189</f>
        <v>5216.12</v>
      </c>
      <c r="H187" s="76">
        <f t="shared" si="13"/>
        <v>101.80421174008202</v>
      </c>
      <c r="I187" s="76">
        <f t="shared" si="15"/>
        <v>99.66451891002848</v>
      </c>
    </row>
    <row r="188" spans="1:9" ht="20.25" customHeight="1" outlineLevel="5">
      <c r="A188" s="34" t="s">
        <v>69</v>
      </c>
      <c r="B188" s="35">
        <v>951</v>
      </c>
      <c r="C188" s="20"/>
      <c r="D188" s="20" t="s">
        <v>231</v>
      </c>
      <c r="E188" s="91">
        <v>2394.7</v>
      </c>
      <c r="F188" s="45">
        <v>2504.7</v>
      </c>
      <c r="G188" s="45">
        <v>2495.737</v>
      </c>
      <c r="H188" s="76">
        <f t="shared" si="13"/>
        <v>104.21919238317953</v>
      </c>
      <c r="I188" s="76">
        <f t="shared" si="15"/>
        <v>99.6421527528247</v>
      </c>
    </row>
    <row r="189" spans="1:9" ht="24" customHeight="1" outlineLevel="5">
      <c r="A189" s="34" t="s">
        <v>243</v>
      </c>
      <c r="B189" s="35">
        <v>951</v>
      </c>
      <c r="C189" s="20"/>
      <c r="D189" s="20" t="s">
        <v>244</v>
      </c>
      <c r="E189" s="45">
        <v>2728.978</v>
      </c>
      <c r="F189" s="45">
        <v>2728.978</v>
      </c>
      <c r="G189" s="45">
        <v>2720.383</v>
      </c>
      <c r="H189" s="76">
        <f t="shared" si="13"/>
        <v>99.68504692965644</v>
      </c>
      <c r="I189" s="76">
        <f t="shared" si="15"/>
        <v>99.68504692965644</v>
      </c>
    </row>
    <row r="190" spans="1:9" ht="20.25" customHeight="1" outlineLevel="5">
      <c r="A190" s="7" t="s">
        <v>11</v>
      </c>
      <c r="B190" s="12">
        <v>951</v>
      </c>
      <c r="C190" s="8"/>
      <c r="D190" s="8" t="s">
        <v>232</v>
      </c>
      <c r="E190" s="46">
        <f>E191</f>
        <v>776</v>
      </c>
      <c r="F190" s="46">
        <f>F191</f>
        <v>785.55067</v>
      </c>
      <c r="G190" s="46">
        <f>G191</f>
        <v>785.551</v>
      </c>
      <c r="H190" s="76">
        <f t="shared" si="13"/>
        <v>101.23079896907217</v>
      </c>
      <c r="I190" s="76">
        <f t="shared" si="15"/>
        <v>100.00004200874784</v>
      </c>
    </row>
    <row r="191" spans="1:9" ht="37.5" customHeight="1" outlineLevel="5">
      <c r="A191" s="18" t="s">
        <v>41</v>
      </c>
      <c r="B191" s="19">
        <v>951</v>
      </c>
      <c r="C191" s="20"/>
      <c r="D191" s="20" t="s">
        <v>304</v>
      </c>
      <c r="E191" s="91">
        <v>776</v>
      </c>
      <c r="F191" s="45">
        <v>785.55067</v>
      </c>
      <c r="G191" s="45">
        <v>785.551</v>
      </c>
      <c r="H191" s="76">
        <f t="shared" si="13"/>
        <v>101.23079896907217</v>
      </c>
      <c r="I191" s="76">
        <f t="shared" si="15"/>
        <v>100.00004200874784</v>
      </c>
    </row>
    <row r="192" spans="1:9" ht="15.75" outlineLevel="6">
      <c r="A192" s="7" t="s">
        <v>12</v>
      </c>
      <c r="B192" s="12">
        <v>951</v>
      </c>
      <c r="C192" s="8"/>
      <c r="D192" s="8" t="s">
        <v>232</v>
      </c>
      <c r="E192" s="46">
        <f>E193+E194</f>
        <v>34146.924</v>
      </c>
      <c r="F192" s="46">
        <f>F193+F194</f>
        <v>33811.592000000004</v>
      </c>
      <c r="G192" s="46">
        <f>G193+G194+0.002</f>
        <v>33415.419</v>
      </c>
      <c r="H192" s="76">
        <f t="shared" si="13"/>
        <v>97.8577719035542</v>
      </c>
      <c r="I192" s="76">
        <f t="shared" si="15"/>
        <v>98.82829237972585</v>
      </c>
    </row>
    <row r="193" spans="1:9" ht="47.25" outlineLevel="6">
      <c r="A193" s="18" t="s">
        <v>250</v>
      </c>
      <c r="B193" s="19">
        <v>951</v>
      </c>
      <c r="C193" s="20"/>
      <c r="D193" s="20" t="s">
        <v>253</v>
      </c>
      <c r="E193" s="91">
        <v>789.44</v>
      </c>
      <c r="F193" s="45">
        <v>789.44</v>
      </c>
      <c r="G193" s="45">
        <v>482.042</v>
      </c>
      <c r="H193" s="76">
        <f t="shared" si="13"/>
        <v>61.06125861370084</v>
      </c>
      <c r="I193" s="76">
        <f t="shared" si="15"/>
        <v>61.06125861370084</v>
      </c>
    </row>
    <row r="194" spans="1:9" ht="63" outlineLevel="6">
      <c r="A194" s="18" t="s">
        <v>251</v>
      </c>
      <c r="B194" s="19">
        <v>951</v>
      </c>
      <c r="C194" s="20"/>
      <c r="D194" s="20" t="s">
        <v>252</v>
      </c>
      <c r="E194" s="45">
        <v>33357.484</v>
      </c>
      <c r="F194" s="45">
        <v>33022.152</v>
      </c>
      <c r="G194" s="45">
        <v>32933.375</v>
      </c>
      <c r="H194" s="76">
        <f t="shared" si="13"/>
        <v>98.72859415895996</v>
      </c>
      <c r="I194" s="76">
        <f t="shared" si="15"/>
        <v>99.73115925334</v>
      </c>
    </row>
    <row r="195" spans="1:9" ht="31.5" outlineLevel="6">
      <c r="A195" s="23" t="s">
        <v>13</v>
      </c>
      <c r="B195" s="12">
        <v>951</v>
      </c>
      <c r="C195" s="8"/>
      <c r="D195" s="8" t="s">
        <v>232</v>
      </c>
      <c r="E195" s="46">
        <f>E196</f>
        <v>4145.29</v>
      </c>
      <c r="F195" s="46">
        <f>F196</f>
        <v>4285.29</v>
      </c>
      <c r="G195" s="46">
        <f>G196</f>
        <v>4285.29</v>
      </c>
      <c r="H195" s="76">
        <f t="shared" si="13"/>
        <v>103.37732703863904</v>
      </c>
      <c r="I195" s="76">
        <f t="shared" si="15"/>
        <v>100</v>
      </c>
    </row>
    <row r="196" spans="1:9" ht="31.5" outlineLevel="6">
      <c r="A196" s="22" t="s">
        <v>44</v>
      </c>
      <c r="B196" s="19">
        <v>951</v>
      </c>
      <c r="C196" s="20"/>
      <c r="D196" s="20" t="s">
        <v>245</v>
      </c>
      <c r="E196" s="91">
        <v>4145.29</v>
      </c>
      <c r="F196" s="45">
        <v>4285.29</v>
      </c>
      <c r="G196" s="45">
        <v>4285.29</v>
      </c>
      <c r="H196" s="76">
        <f t="shared" si="13"/>
        <v>103.37732703863904</v>
      </c>
      <c r="I196" s="76">
        <f t="shared" si="15"/>
        <v>100</v>
      </c>
    </row>
    <row r="197" spans="1:9" ht="15.75" outlineLevel="6">
      <c r="A197" s="7" t="s">
        <v>45</v>
      </c>
      <c r="B197" s="12">
        <v>951</v>
      </c>
      <c r="C197" s="8"/>
      <c r="D197" s="8" t="s">
        <v>232</v>
      </c>
      <c r="E197" s="46">
        <f>E198</f>
        <v>100</v>
      </c>
      <c r="F197" s="46">
        <f>F198</f>
        <v>0</v>
      </c>
      <c r="G197" s="46">
        <f>G198</f>
        <v>0</v>
      </c>
      <c r="H197" s="76">
        <f t="shared" si="13"/>
        <v>0</v>
      </c>
      <c r="I197" s="76"/>
    </row>
    <row r="198" spans="1:9" ht="31.5" outlineLevel="6">
      <c r="A198" s="18" t="s">
        <v>46</v>
      </c>
      <c r="B198" s="19">
        <v>951</v>
      </c>
      <c r="C198" s="20"/>
      <c r="D198" s="20" t="s">
        <v>246</v>
      </c>
      <c r="E198" s="91">
        <v>100</v>
      </c>
      <c r="F198" s="45">
        <v>0</v>
      </c>
      <c r="G198" s="45">
        <v>0</v>
      </c>
      <c r="H198" s="76">
        <f t="shared" si="13"/>
        <v>0</v>
      </c>
      <c r="I198" s="76"/>
    </row>
    <row r="199" spans="1:9" ht="18.75" customHeight="1" outlineLevel="6">
      <c r="A199" s="23" t="s">
        <v>18</v>
      </c>
      <c r="B199" s="12">
        <v>951</v>
      </c>
      <c r="C199" s="8"/>
      <c r="D199" s="8" t="s">
        <v>232</v>
      </c>
      <c r="E199" s="46">
        <f>E200+E201</f>
        <v>29457.75</v>
      </c>
      <c r="F199" s="46">
        <f>F200+F201</f>
        <v>29457.75</v>
      </c>
      <c r="G199" s="46">
        <f>G200+G201</f>
        <v>29457.75</v>
      </c>
      <c r="H199" s="76">
        <f t="shared" si="13"/>
        <v>100</v>
      </c>
      <c r="I199" s="76">
        <f t="shared" si="15"/>
        <v>100</v>
      </c>
    </row>
    <row r="200" spans="1:9" ht="32.25" customHeight="1" outlineLevel="6">
      <c r="A200" s="18" t="s">
        <v>47</v>
      </c>
      <c r="B200" s="19">
        <v>951</v>
      </c>
      <c r="C200" s="20"/>
      <c r="D200" s="20">
        <v>9999910650</v>
      </c>
      <c r="E200" s="91">
        <v>6801.596</v>
      </c>
      <c r="F200" s="45">
        <v>6801.596</v>
      </c>
      <c r="G200" s="45">
        <v>6801.596</v>
      </c>
      <c r="H200" s="76">
        <f t="shared" si="13"/>
        <v>100</v>
      </c>
      <c r="I200" s="76">
        <f t="shared" si="15"/>
        <v>100</v>
      </c>
    </row>
    <row r="201" spans="1:9" ht="18" customHeight="1" outlineLevel="6">
      <c r="A201" s="18" t="s">
        <v>141</v>
      </c>
      <c r="B201" s="19">
        <v>951</v>
      </c>
      <c r="C201" s="20"/>
      <c r="D201" s="20">
        <v>9999993110</v>
      </c>
      <c r="E201" s="91">
        <v>22656.154</v>
      </c>
      <c r="F201" s="45">
        <v>22656.154</v>
      </c>
      <c r="G201" s="45">
        <v>22656.154</v>
      </c>
      <c r="H201" s="76">
        <f t="shared" si="13"/>
        <v>100</v>
      </c>
      <c r="I201" s="76">
        <f t="shared" si="15"/>
        <v>100</v>
      </c>
    </row>
    <row r="202" spans="1:9" ht="25.5" outlineLevel="6">
      <c r="A202" s="53" t="s">
        <v>17</v>
      </c>
      <c r="B202" s="54" t="s">
        <v>16</v>
      </c>
      <c r="C202" s="55"/>
      <c r="D202" s="54" t="s">
        <v>265</v>
      </c>
      <c r="E202" s="56">
        <f>E203+E205+E209+E207</f>
        <v>3748.978</v>
      </c>
      <c r="F202" s="56">
        <f>F203+F205+F209+F207</f>
        <v>3351.1610199999996</v>
      </c>
      <c r="G202" s="56">
        <f>G203+G205+G209+G207</f>
        <v>3299.5049999999997</v>
      </c>
      <c r="H202" s="76">
        <f>G202/E202*100</f>
        <v>88.0107858728432</v>
      </c>
      <c r="I202" s="76">
        <f t="shared" si="15"/>
        <v>98.45856347421945</v>
      </c>
    </row>
    <row r="203" spans="1:9" ht="15.75" outlineLevel="6">
      <c r="A203" s="63" t="s">
        <v>260</v>
      </c>
      <c r="B203" s="64" t="s">
        <v>16</v>
      </c>
      <c r="C203" s="65"/>
      <c r="D203" s="64" t="s">
        <v>232</v>
      </c>
      <c r="E203" s="66">
        <f>E204</f>
        <v>0</v>
      </c>
      <c r="F203" s="66">
        <f>F204</f>
        <v>126.81288</v>
      </c>
      <c r="G203" s="66">
        <f>G204</f>
        <v>126.813</v>
      </c>
      <c r="H203" s="76"/>
      <c r="I203" s="76">
        <f t="shared" si="15"/>
        <v>100.00009462761194</v>
      </c>
    </row>
    <row r="204" spans="1:9" ht="15.75" customHeight="1" outlineLevel="6">
      <c r="A204" s="18" t="s">
        <v>261</v>
      </c>
      <c r="B204" s="67" t="s">
        <v>16</v>
      </c>
      <c r="C204" s="68"/>
      <c r="D204" s="67" t="s">
        <v>266</v>
      </c>
      <c r="E204" s="45">
        <v>0</v>
      </c>
      <c r="F204" s="69">
        <v>126.81288</v>
      </c>
      <c r="G204" s="69">
        <v>126.813</v>
      </c>
      <c r="H204" s="76"/>
      <c r="I204" s="76">
        <f t="shared" si="15"/>
        <v>100.00009462761194</v>
      </c>
    </row>
    <row r="205" spans="1:9" ht="20.25" customHeight="1" outlineLevel="6">
      <c r="A205" s="63" t="s">
        <v>262</v>
      </c>
      <c r="B205" s="64" t="s">
        <v>16</v>
      </c>
      <c r="C205" s="65"/>
      <c r="D205" s="64" t="s">
        <v>232</v>
      </c>
      <c r="E205" s="66">
        <f>E206</f>
        <v>0</v>
      </c>
      <c r="F205" s="66">
        <f>F206</f>
        <v>316.70171</v>
      </c>
      <c r="G205" s="66">
        <f>G206</f>
        <v>316.702</v>
      </c>
      <c r="H205" s="76"/>
      <c r="I205" s="76">
        <f t="shared" si="15"/>
        <v>100.00009156881409</v>
      </c>
    </row>
    <row r="206" spans="1:9" ht="18.75" customHeight="1" outlineLevel="6">
      <c r="A206" s="18" t="s">
        <v>261</v>
      </c>
      <c r="B206" s="67" t="s">
        <v>16</v>
      </c>
      <c r="C206" s="68"/>
      <c r="D206" s="67" t="s">
        <v>266</v>
      </c>
      <c r="E206" s="45">
        <v>0</v>
      </c>
      <c r="F206" s="69">
        <v>316.70171</v>
      </c>
      <c r="G206" s="69">
        <v>316.702</v>
      </c>
      <c r="H206" s="76"/>
      <c r="I206" s="76">
        <f t="shared" si="15"/>
        <v>100.00009156881409</v>
      </c>
    </row>
    <row r="207" spans="1:9" ht="25.5" customHeight="1" outlineLevel="6">
      <c r="A207" s="63" t="s">
        <v>273</v>
      </c>
      <c r="B207" s="64" t="s">
        <v>16</v>
      </c>
      <c r="C207" s="65"/>
      <c r="D207" s="64" t="s">
        <v>232</v>
      </c>
      <c r="E207" s="66">
        <f>E208</f>
        <v>0</v>
      </c>
      <c r="F207" s="66">
        <f>F208</f>
        <v>5.99043</v>
      </c>
      <c r="G207" s="66">
        <f>G208</f>
        <v>5.99</v>
      </c>
      <c r="H207" s="76"/>
      <c r="I207" s="76">
        <f t="shared" si="15"/>
        <v>99.99282188423871</v>
      </c>
    </row>
    <row r="208" spans="1:9" ht="23.25" customHeight="1" outlineLevel="6">
      <c r="A208" s="18" t="s">
        <v>261</v>
      </c>
      <c r="B208" s="67" t="s">
        <v>16</v>
      </c>
      <c r="C208" s="68"/>
      <c r="D208" s="67" t="s">
        <v>266</v>
      </c>
      <c r="E208" s="45">
        <v>0</v>
      </c>
      <c r="F208" s="69">
        <v>5.99043</v>
      </c>
      <c r="G208" s="69">
        <v>5.99</v>
      </c>
      <c r="H208" s="76"/>
      <c r="I208" s="76">
        <f t="shared" si="15"/>
        <v>99.99282188423871</v>
      </c>
    </row>
    <row r="209" spans="1:9" ht="22.5" customHeight="1" outlineLevel="6">
      <c r="A209" s="7" t="s">
        <v>12</v>
      </c>
      <c r="B209" s="12">
        <v>953</v>
      </c>
      <c r="C209" s="8"/>
      <c r="D209" s="8" t="s">
        <v>121</v>
      </c>
      <c r="E209" s="46">
        <f>E210</f>
        <v>3748.978</v>
      </c>
      <c r="F209" s="46">
        <f>F210</f>
        <v>2901.656</v>
      </c>
      <c r="G209" s="46">
        <f>G210</f>
        <v>2850</v>
      </c>
      <c r="H209" s="76">
        <f>G209/E209*100</f>
        <v>76.02071817972791</v>
      </c>
      <c r="I209" s="76">
        <f>G209/F209*100</f>
        <v>98.21977519044299</v>
      </c>
    </row>
    <row r="210" spans="1:9" ht="33.75" customHeight="1" outlineLevel="6">
      <c r="A210" s="22" t="s">
        <v>56</v>
      </c>
      <c r="B210" s="19">
        <v>953</v>
      </c>
      <c r="C210" s="20"/>
      <c r="D210" s="20" t="s">
        <v>247</v>
      </c>
      <c r="E210" s="45">
        <v>3748.978</v>
      </c>
      <c r="F210" s="45">
        <v>2901.656</v>
      </c>
      <c r="G210" s="45">
        <v>2850</v>
      </c>
      <c r="H210" s="76">
        <f>G210/E210*100</f>
        <v>76.02071817972791</v>
      </c>
      <c r="I210" s="76">
        <f>G210/F210*100</f>
        <v>98.21977519044299</v>
      </c>
    </row>
    <row r="211" spans="1:9" ht="18.75" outlineLevel="6">
      <c r="A211" s="15" t="s">
        <v>3</v>
      </c>
      <c r="B211" s="15"/>
      <c r="C211" s="15"/>
      <c r="D211" s="15"/>
      <c r="E211" s="86">
        <f>E9+E148</f>
        <v>1141573.8333100001</v>
      </c>
      <c r="F211" s="86">
        <f>F9+F148</f>
        <v>1190480.7543000004</v>
      </c>
      <c r="G211" s="86">
        <f>G9+G148</f>
        <v>1169706.5967200003</v>
      </c>
      <c r="H211" s="76">
        <f>G211/E211*100</f>
        <v>102.4643840450012</v>
      </c>
      <c r="I211" s="76">
        <f>G211/F211*100</f>
        <v>98.25497745301936</v>
      </c>
    </row>
    <row r="212" spans="1:6" ht="12.75" outlineLevel="6">
      <c r="A212" s="1"/>
      <c r="B212" s="14"/>
      <c r="C212" s="1"/>
      <c r="D212" s="1"/>
      <c r="E212" s="1"/>
      <c r="F212" s="1"/>
    </row>
    <row r="213" spans="1:6" ht="12.75" outlineLevel="6">
      <c r="A213" s="3"/>
      <c r="B213" s="3"/>
      <c r="C213" s="3"/>
      <c r="D213" s="3"/>
      <c r="E213" s="3"/>
      <c r="F213" s="62">
        <v>1190457.7543</v>
      </c>
    </row>
    <row r="214" ht="49.5" customHeight="1" outlineLevel="6">
      <c r="F214" s="59"/>
    </row>
    <row r="215" ht="12.75">
      <c r="F215" s="73">
        <f>F211-F213</f>
        <v>23.00000000046566</v>
      </c>
    </row>
  </sheetData>
  <sheetProtection/>
  <autoFilter ref="A8:I8"/>
  <mergeCells count="6">
    <mergeCell ref="B2:I2"/>
    <mergeCell ref="B3:I3"/>
    <mergeCell ref="B4:I4"/>
    <mergeCell ref="A6:F6"/>
    <mergeCell ref="A5:F5"/>
    <mergeCell ref="B1:I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2021-04-05T22:58:24Z</dcterms:modified>
  <cp:category/>
  <cp:version/>
  <cp:contentType/>
  <cp:contentStatus/>
</cp:coreProperties>
</file>